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120" windowHeight="912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<sst xmlns="http://schemas.openxmlformats.org/spreadsheetml/2006/main" count="461" uniqueCount="289">
  <si>
    <t>ВН</t>
  </si>
  <si>
    <t>СН1</t>
  </si>
  <si>
    <t>СН2</t>
  </si>
  <si>
    <t>тыс.кВт·ч</t>
  </si>
  <si>
    <t>МВт</t>
  </si>
  <si>
    <t xml:space="preserve">Информация  о балансе электрической энергии и мощности, об отпуске электроэнергии, мощности в сеть 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</si>
  <si>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</si>
  <si>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</si>
  <si>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</si>
  <si>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</si>
  <si>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</si>
  <si>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</si>
  <si>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</si>
  <si>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30</t>
  </si>
  <si>
    <t>Добавить организацию</t>
  </si>
  <si>
    <t>1.3</t>
  </si>
  <si>
    <t>от несетевых организаций:</t>
  </si>
  <si>
    <t>230</t>
  </si>
  <si>
    <t>1.4</t>
  </si>
  <si>
    <t>от смежных сетевых организаций:</t>
  </si>
  <si>
    <t>430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</si>
  <si>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</si>
  <si>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</si>
  <si>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</si>
  <si>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</si>
  <si>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</si>
  <si>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</si>
  <si>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</si>
  <si>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</si>
  <si>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</si>
  <si>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</si>
  <si>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</si>
  <si>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</si>
  <si>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</si>
  <si>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</si>
  <si>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</si>
  <si>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</si>
  <si>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</si>
  <si>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</si>
  <si>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</si>
  <si>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700</t>
  </si>
  <si>
    <t>4.1.1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</si>
  <si>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</si>
  <si>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</si>
  <si>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</si>
  <si>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</si>
  <si>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</si>
  <si>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</si>
  <si>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</si>
  <si>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</si>
  <si>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</si>
  <si>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</si>
  <si>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</si>
  <si>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</si>
  <si>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филиал "Забайкальский" АО "Оборонэнерго"</t>
  </si>
  <si>
    <t>4.4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</si>
  <si>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</si>
  <si>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</si>
  <si>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</si>
  <si>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</si>
  <si>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</si>
  <si>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</si>
  <si>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</si>
  <si>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</si>
  <si>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</si>
  <si>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</si>
  <si>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</si>
  <si>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</si>
  <si>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</si>
  <si>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</si>
  <si>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</si>
  <si>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</si>
  <si>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1010</t>
  </si>
  <si>
    <t>10</t>
  </si>
  <si>
    <t>1020</t>
  </si>
  <si>
    <t>11</t>
  </si>
  <si>
    <t>Небаланс</t>
  </si>
  <si>
    <t>1030</t>
  </si>
  <si>
    <t>12</t>
  </si>
  <si>
    <t>1040</t>
  </si>
  <si>
    <t>12.1</t>
  </si>
  <si>
    <t>1050</t>
  </si>
  <si>
    <t>12.2</t>
  </si>
  <si>
    <t>1060</t>
  </si>
  <si>
    <t>12.3</t>
  </si>
  <si>
    <t>1260</t>
  </si>
  <si>
    <t>12.4</t>
  </si>
  <si>
    <t>1460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</si>
  <si>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</si>
  <si>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</si>
  <si>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</si>
  <si>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</si>
  <si>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</si>
  <si>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</si>
  <si>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</si>
  <si>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</si>
  <si>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</si>
  <si>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</si>
  <si>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</si>
  <si>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</si>
  <si>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</si>
  <si>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</si>
  <si>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</si>
  <si>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</si>
  <si>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</si>
  <si>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</si>
  <si>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</si>
  <si>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</si>
  <si>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</si>
  <si>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</si>
  <si>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</si>
  <si>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</si>
  <si>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</si>
  <si>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</si>
  <si>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</si>
  <si>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</si>
  <si>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</si>
  <si>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</si>
  <si>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</si>
  <si>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</si>
  <si>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</si>
  <si>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</si>
  <si>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</si>
  <si>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</si>
  <si>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</si>
  <si>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</si>
  <si>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</si>
  <si>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</si>
  <si>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</si>
  <si>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</si>
  <si>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</si>
  <si>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</si>
  <si>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</si>
  <si>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</si>
  <si>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</si>
  <si>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</si>
  <si>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</si>
  <si>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</si>
  <si>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</si>
  <si>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</si>
  <si>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</si>
  <si>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</si>
  <si>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26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</si>
  <si>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</si>
  <si>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</si>
  <si>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</si>
  <si>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</si>
  <si>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</si>
  <si>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</si>
  <si>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</si>
  <si>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</si>
  <si>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2130</t>
  </si>
  <si>
    <t>26.2.1.1</t>
  </si>
  <si>
    <t>2140</t>
  </si>
  <si>
    <t>26.2.2</t>
  </si>
  <si>
    <t>2150</t>
  </si>
  <si>
    <t>27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</si>
  <si>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</si>
  <si>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</si>
  <si>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</si>
  <si>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</si>
  <si>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</si>
  <si>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</si>
  <si>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</si>
  <si>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</si>
  <si>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</si>
  <si>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</si>
  <si>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</si>
  <si>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</si>
  <si>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</si>
  <si>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</si>
  <si>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</si>
  <si>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</si>
  <si>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</si>
  <si>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</si>
  <si>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</si>
  <si>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</si>
  <si>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</si>
  <si>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</si>
  <si>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</si>
  <si>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</si>
  <si>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</si>
  <si>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</si>
  <si>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</si>
  <si>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</si>
  <si>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</si>
  <si>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</si>
  <si>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</si>
  <si>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</si>
  <si>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</si>
  <si>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</si>
  <si>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</si>
  <si>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</si>
  <si>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</si>
  <si>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</si>
  <si>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</si>
  <si>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</si>
  <si>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</si>
  <si>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</si>
  <si>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</si>
  <si>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</si>
  <si>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</si>
  <si>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</si>
  <si>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</si>
  <si>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</si>
  <si>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</si>
  <si>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</si>
  <si>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</si>
  <si>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</si>
  <si>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</si>
  <si>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</si>
  <si>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</si>
  <si>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2370</t>
  </si>
  <si>
    <t>28.1</t>
  </si>
  <si>
    <t>2380</t>
  </si>
  <si>
    <t>28.2</t>
  </si>
  <si>
    <t>2390</t>
  </si>
  <si>
    <t>28.2.1</t>
  </si>
  <si>
    <t>2400</t>
  </si>
  <si>
    <t>28.2.2</t>
  </si>
  <si>
    <t>2410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</si>
  <si>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</si>
  <si>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</si>
  <si>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</si>
  <si>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</si>
  <si>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</si>
  <si>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</si>
  <si>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</si>
  <si>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</si>
  <si>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</si>
  <si>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</si>
  <si>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</si>
  <si>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</si>
  <si>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</si>
  <si>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</si>
  <si>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</si>
  <si>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</si>
  <si>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</si>
  <si>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</si>
  <si>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</si>
  <si>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</si>
  <si>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</si>
  <si>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</si>
  <si>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</si>
  <si>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</si>
  <si>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</si>
  <si>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</si>
  <si>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</si>
  <si>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</si>
  <si>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</si>
  <si>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</si>
  <si>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</si>
  <si>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</si>
  <si>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</si>
  <si>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</si>
  <si>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</si>
  <si>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</si>
  <si>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</si>
  <si>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</si>
  <si>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</si>
  <si>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</si>
  <si>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</si>
  <si>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</si>
  <si>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</si>
  <si>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</si>
  <si>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</si>
  <si>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</si>
  <si>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</si>
  <si>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31.2.2</t>
  </si>
  <si>
    <t>2620</t>
  </si>
  <si>
    <t xml:space="preserve">отпуске из сети МУП ЖКХ ЗАТО Солнечный по уровням напряжения за 2023 год </t>
  </si>
  <si>
    <t>I. Электроэнергия</t>
  </si>
  <si>
    <t>тыс.кВт*ч</t>
  </si>
  <si>
    <t>прямым прочим потребителям по договорам оказания услуг по передаче электрической энергии</t>
  </si>
  <si>
    <t>из них потребителям, опосредованно подключённым к шинам генераторов</t>
  </si>
  <si>
    <t>потребителям, опосредованно подключённым к шинам генераторов</t>
  </si>
  <si>
    <t>население и приравненные к ним группы</t>
  </si>
  <si>
    <t>Общий объём потерь (фактические объёмы), в том числе:</t>
  </si>
  <si>
    <t>Нормативные потери (объёмы потерь, учтённые в сводном прогнозном балансе)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</si>
  <si>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</si>
  <si>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II. Мощность</t>
  </si>
  <si>
    <t>III. Мощность</t>
  </si>
  <si>
    <t>IV. Фактический полезный отпуск конечным потребителям</t>
  </si>
  <si>
    <t>Полезный отпуск конечным потребителям:</t>
  </si>
  <si>
    <t>опосредованно подключённым к шинам генераторов</t>
  </si>
  <si>
    <t>Полезный отпуск потребителям ГП, ЭСО:</t>
  </si>
  <si>
    <t>Оплачиваемый сетевыми организациями объём оказанных услуг по индивидуальному тарифу:</t>
  </si>
  <si>
    <t>V. Стоимость услуг</t>
  </si>
  <si>
    <t>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</si>
</sst>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ahoma"/>
      <family val="2"/>
    </font>
    <font>
      <sz val="12"/>
      <name val="Tahoma"/>
      <family val="2"/>
    </font>
    <font>
      <sz val="12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ahoma"/>
      <family val="2"/>
    </font>
    <font>
      <sz val="12"/>
      <color rgb="FF00008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D3DBD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BCBCBC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6" fillId="0" borderId="0" applyBorder="0">
      <alignment vertical="top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center" wrapText="1" indent="1"/>
    </xf>
    <xf numFmtId="0" fontId="25" fillId="33" borderId="11" xfId="0" applyFont="1" applyFill="1" applyBorder="1" applyAlignment="1">
      <alignment horizontal="left" vertical="center" wrapText="1" indent="1"/>
    </xf>
    <xf numFmtId="0" fontId="25" fillId="33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left" vertical="center" wrapText="1" indent="1"/>
    </xf>
    <xf numFmtId="0" fontId="25" fillId="34" borderId="13" xfId="0" applyFont="1" applyFill="1" applyBorder="1" applyAlignment="1">
      <alignment vertical="center" wrapText="1"/>
    </xf>
    <xf numFmtId="0" fontId="25" fillId="34" borderId="13" xfId="0" applyFont="1" applyFill="1" applyBorder="1" applyAlignment="1">
      <alignment horizontal="center" vertical="center" wrapText="1"/>
    </xf>
    <xf numFmtId="173" fontId="25" fillId="35" borderId="13" xfId="0" applyNumberFormat="1" applyFont="1" applyFill="1" applyBorder="1" applyAlignment="1">
      <alignment horizontal="right" vertical="center"/>
    </xf>
    <xf numFmtId="0" fontId="25" fillId="36" borderId="13" xfId="52" applyNumberFormat="1" applyFont="1" applyFill="1" applyBorder="1" applyAlignment="1">
      <alignment horizontal="left" vertical="center" wrapText="1" indent="1"/>
      <protection/>
    </xf>
    <xf numFmtId="0" fontId="25" fillId="0" borderId="13" xfId="52" applyNumberFormat="1" applyFont="1" applyBorder="1" applyAlignment="1">
      <alignment horizontal="left" vertical="center" wrapText="1" indent="1"/>
      <protection/>
    </xf>
    <xf numFmtId="49" fontId="25" fillId="0" borderId="13" xfId="52" applyNumberFormat="1" applyFont="1" applyBorder="1" applyAlignment="1">
      <alignment horizontal="center" vertical="center" wrapText="1"/>
      <protection/>
    </xf>
    <xf numFmtId="173" fontId="25" fillId="37" borderId="13" xfId="0" applyNumberFormat="1" applyFont="1" applyFill="1" applyBorder="1" applyAlignment="1" applyProtection="1">
      <alignment horizontal="right" vertical="center"/>
      <protection locked="0"/>
    </xf>
    <xf numFmtId="0" fontId="44" fillId="0" borderId="10" xfId="52" applyNumberFormat="1" applyFont="1" applyBorder="1" applyAlignment="1">
      <alignment horizontal="left" vertical="center" wrapText="1" indent="1"/>
      <protection/>
    </xf>
    <xf numFmtId="0" fontId="45" fillId="38" borderId="14" xfId="0" applyFont="1" applyFill="1" applyBorder="1" applyAlignment="1">
      <alignment horizontal="left" vertical="center" indent="1"/>
    </xf>
    <xf numFmtId="49" fontId="25" fillId="0" borderId="11" xfId="52" applyNumberFormat="1" applyFont="1" applyBorder="1" applyAlignment="1">
      <alignment horizontal="center" vertical="center" wrapText="1"/>
      <protection/>
    </xf>
    <xf numFmtId="173" fontId="25" fillId="0" borderId="11" xfId="0" applyNumberFormat="1" applyFont="1" applyBorder="1" applyAlignment="1">
      <alignment horizontal="right" vertical="center"/>
    </xf>
    <xf numFmtId="173" fontId="25" fillId="0" borderId="12" xfId="0" applyNumberFormat="1" applyFont="1" applyBorder="1" applyAlignment="1">
      <alignment horizontal="right" vertical="center"/>
    </xf>
    <xf numFmtId="0" fontId="25" fillId="0" borderId="10" xfId="52" applyNumberFormat="1" applyFont="1" applyBorder="1" applyAlignment="1">
      <alignment horizontal="left" vertical="center" wrapText="1" indent="1"/>
      <protection/>
    </xf>
    <xf numFmtId="173" fontId="25" fillId="39" borderId="13" xfId="0" applyNumberFormat="1" applyFont="1" applyFill="1" applyBorder="1" applyAlignment="1">
      <alignment horizontal="right" vertical="center"/>
    </xf>
    <xf numFmtId="0" fontId="25" fillId="0" borderId="13" xfId="52" applyNumberFormat="1" applyFont="1" applyBorder="1" applyAlignment="1">
      <alignment horizontal="left" vertical="center" wrapText="1" indent="2"/>
      <protection/>
    </xf>
    <xf numFmtId="0" fontId="25" fillId="0" borderId="13" xfId="52" applyNumberFormat="1" applyFont="1" applyBorder="1" applyAlignment="1">
      <alignment horizontal="left" vertical="center" wrapText="1" indent="3"/>
      <protection/>
    </xf>
    <xf numFmtId="0" fontId="25" fillId="40" borderId="13" xfId="52" applyNumberFormat="1" applyFont="1" applyFill="1" applyBorder="1" applyAlignment="1">
      <alignment horizontal="left" vertical="center" wrapText="1" indent="2"/>
      <protection/>
    </xf>
    <xf numFmtId="0" fontId="25" fillId="0" borderId="13" xfId="52" applyNumberFormat="1" applyFont="1" applyBorder="1" applyAlignment="1">
      <alignment horizontal="left" vertical="center" wrapText="1" indent="4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="75" zoomScaleNormal="75" zoomScalePageLayoutView="0" workbookViewId="0" topLeftCell="A1">
      <selection activeCell="B141" sqref="B141"/>
    </sheetView>
  </sheetViews>
  <sheetFormatPr defaultColWidth="9.00390625" defaultRowHeight="12.75"/>
  <cols>
    <col min="1" max="1" width="10.00390625" style="6" customWidth="1"/>
    <col min="2" max="2" width="66.75390625" style="3" customWidth="1"/>
    <col min="3" max="3" width="18.875" style="4" customWidth="1"/>
    <col min="4" max="4" width="0.12890625" style="2" hidden="1" customWidth="1"/>
    <col min="5" max="5" width="17.625" style="3" customWidth="1"/>
    <col min="6" max="6" width="15.00390625" style="3" customWidth="1"/>
    <col min="7" max="7" width="16.75390625" style="3" customWidth="1"/>
    <col min="8" max="8" width="19.875" style="3" customWidth="1"/>
    <col min="9" max="9" width="19.625" style="3" customWidth="1"/>
    <col min="10" max="10" width="11.625" style="3" bestFit="1" customWidth="1"/>
    <col min="11" max="11" width="9.125" style="3" customWidth="1"/>
    <col min="12" max="12" width="10.375" style="3" bestFit="1" customWidth="1"/>
    <col min="13" max="16384" width="9.125" style="3" customWidth="1"/>
  </cols>
  <sheetData>
    <row r="1" spans="1:9" s="8" customFormat="1" ht="27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8" s="8" customFormat="1" ht="30" customHeight="1">
      <c r="A2" s="9"/>
      <c r="B2" s="17" t="s">
        <v>270</v>
      </c>
      <c r="C2" s="17"/>
      <c r="D2" s="17"/>
      <c r="E2" s="17"/>
      <c r="F2" s="17"/>
      <c r="G2" s="17"/>
      <c r="H2" s="17"/>
    </row>
    <row r="3" spans="1:6" s="8" customFormat="1" ht="15.75">
      <c r="A3" s="9"/>
      <c r="B3" s="11"/>
      <c r="C3" s="12"/>
      <c r="D3" s="10"/>
      <c r="E3" s="9"/>
      <c r="F3" s="13"/>
    </row>
    <row r="4" spans="1:9" ht="15.75" customHeight="1">
      <c r="A4" s="7"/>
      <c r="B4" s="1"/>
      <c r="C4" s="1"/>
      <c r="H4" s="14" t="s">
        <v>3</v>
      </c>
      <c r="I4" s="3" t="s">
        <v>4</v>
      </c>
    </row>
    <row r="5" spans="1:9" s="5" customFormat="1" ht="23.25" customHeight="1">
      <c r="A5" s="18" t="s">
        <v>271</v>
      </c>
      <c r="B5" s="19"/>
      <c r="C5" s="19"/>
      <c r="D5" s="20"/>
      <c r="E5" s="21"/>
      <c r="F5" s="21"/>
      <c r="G5" s="21"/>
      <c r="H5" s="21"/>
      <c r="I5" s="22"/>
    </row>
    <row r="6" spans="1:9" s="4" customFormat="1" ht="15.75">
      <c r="A6" s="23" t="s">
        <v>7</v>
      </c>
      <c r="B6" s="24" t="s">
        <v>8</v>
      </c>
      <c r="C6" s="25" t="s">
        <v>272</v>
      </c>
      <c r="D6" s="25">
        <v>10</v>
      </c>
      <c r="E6" s="26">
        <f>SUM(F6:I6)</f>
        <v>31884.654</v>
      </c>
      <c r="F6" s="26">
        <f>SUM(F7,F8,F11,F14)</f>
        <v>2718.207</v>
      </c>
      <c r="G6" s="26">
        <f>SUM(G7,G8,G11,G14)</f>
        <v>0</v>
      </c>
      <c r="H6" s="26">
        <f>SUM(H7,H8,H11,H14)</f>
        <v>20382.625</v>
      </c>
      <c r="I6" s="26">
        <f>SUM(I7,I8,I11,I14)</f>
        <v>8783.822</v>
      </c>
    </row>
    <row r="7" spans="1:9" ht="15.75">
      <c r="A7" s="27" t="s">
        <v>9</v>
      </c>
      <c r="B7" s="28" t="s">
        <v>10</v>
      </c>
      <c r="C7" s="29" t="s">
        <v>272</v>
      </c>
      <c r="D7" s="29">
        <v>20</v>
      </c>
      <c r="E7" s="26">
        <f>SUM(F7:I7)</f>
        <v>31884.654</v>
      </c>
      <c r="F7" s="30">
        <v>2718.207</v>
      </c>
      <c r="G7" s="30"/>
      <c r="H7" s="30">
        <v>20382.625</v>
      </c>
      <c r="I7" s="30">
        <v>8783.822</v>
      </c>
    </row>
    <row r="8" spans="1:9" ht="45" customHeight="1" hidden="1">
      <c r="A8" s="27" t="s">
        <v>11</v>
      </c>
      <c r="B8" s="28" t="s">
        <v>12</v>
      </c>
      <c r="C8" s="29" t="s">
        <v>272</v>
      </c>
      <c r="D8" s="29">
        <v>30</v>
      </c>
      <c r="E8" s="26">
        <f>SUM(F8:I8)</f>
        <v>0</v>
      </c>
      <c r="F8" s="26">
        <f>SUM(F9:F10)</f>
        <v>0</v>
      </c>
      <c r="G8" s="26">
        <f>SUM(G9:G10)</f>
        <v>0</v>
      </c>
      <c r="H8" s="26">
        <f>SUM(H9:H10)</f>
        <v>0</v>
      </c>
      <c r="I8" s="26">
        <f>SUM(I9:I10)</f>
        <v>0</v>
      </c>
    </row>
    <row r="9" spans="1:9" ht="22.5" customHeight="1" hidden="1">
      <c r="A9" s="31"/>
      <c r="B9" s="32"/>
      <c r="C9" s="33"/>
      <c r="D9" s="33"/>
      <c r="E9" s="34"/>
      <c r="F9" s="34"/>
      <c r="G9" s="34"/>
      <c r="H9" s="34"/>
      <c r="I9" s="35"/>
    </row>
    <row r="10" spans="1:9" ht="15.75" customHeight="1" hidden="1">
      <c r="A10" s="36"/>
      <c r="B10" s="32" t="s">
        <v>14</v>
      </c>
      <c r="C10" s="33"/>
      <c r="D10" s="33"/>
      <c r="E10" s="34"/>
      <c r="F10" s="34"/>
      <c r="G10" s="34"/>
      <c r="H10" s="34"/>
      <c r="I10" s="35"/>
    </row>
    <row r="11" spans="1:9" ht="12.75" customHeight="1" hidden="1">
      <c r="A11" s="27" t="s">
        <v>15</v>
      </c>
      <c r="B11" s="28" t="s">
        <v>16</v>
      </c>
      <c r="C11" s="29" t="s">
        <v>272</v>
      </c>
      <c r="D11" s="29" t="s">
        <v>17</v>
      </c>
      <c r="E11" s="26">
        <f>SUM(F11:I11)</f>
        <v>0</v>
      </c>
      <c r="F11" s="26">
        <f>SUM(F12:F13)</f>
        <v>0</v>
      </c>
      <c r="G11" s="26">
        <f>SUM(G12:G13)</f>
        <v>0</v>
      </c>
      <c r="H11" s="26">
        <f>SUM(H12:H13)</f>
        <v>0</v>
      </c>
      <c r="I11" s="26">
        <f>SUM(I12:I13)</f>
        <v>0</v>
      </c>
    </row>
    <row r="12" spans="1:9" ht="33.75" customHeight="1" hidden="1">
      <c r="A12" s="31"/>
      <c r="B12" s="32"/>
      <c r="C12" s="33"/>
      <c r="D12" s="33"/>
      <c r="E12" s="34"/>
      <c r="F12" s="34"/>
      <c r="G12" s="34"/>
      <c r="H12" s="34"/>
      <c r="I12" s="35"/>
    </row>
    <row r="13" spans="1:9" s="4" customFormat="1" ht="15.75" customHeight="1" hidden="1">
      <c r="A13" s="36"/>
      <c r="B13" s="32" t="s">
        <v>14</v>
      </c>
      <c r="C13" s="33"/>
      <c r="D13" s="33"/>
      <c r="E13" s="34"/>
      <c r="F13" s="34"/>
      <c r="G13" s="34"/>
      <c r="H13" s="34"/>
      <c r="I13" s="35"/>
    </row>
    <row r="14" spans="1:9" ht="33.75" customHeight="1" hidden="1">
      <c r="A14" s="27" t="s">
        <v>18</v>
      </c>
      <c r="B14" s="28" t="s">
        <v>19</v>
      </c>
      <c r="C14" s="29" t="s">
        <v>272</v>
      </c>
      <c r="D14" s="29" t="s">
        <v>20</v>
      </c>
      <c r="E14" s="26">
        <f>SUM(F14:I14)</f>
        <v>0</v>
      </c>
      <c r="F14" s="26">
        <f>SUM(F15:F16)</f>
        <v>0</v>
      </c>
      <c r="G14" s="26">
        <f>SUM(G15:G16)</f>
        <v>0</v>
      </c>
      <c r="H14" s="26">
        <f>SUM(H15:H16)</f>
        <v>0</v>
      </c>
      <c r="I14" s="26">
        <f>SUM(I15:I16)</f>
        <v>0</v>
      </c>
    </row>
    <row r="15" spans="1:9" ht="12" customHeight="1" hidden="1">
      <c r="A15" s="31"/>
      <c r="B15" s="32"/>
      <c r="C15" s="33"/>
      <c r="D15" s="33"/>
      <c r="E15" s="34"/>
      <c r="F15" s="34"/>
      <c r="G15" s="34"/>
      <c r="H15" s="34"/>
      <c r="I15" s="35"/>
    </row>
    <row r="16" spans="1:10" ht="24" customHeight="1">
      <c r="A16" s="36"/>
      <c r="B16" s="32" t="s">
        <v>14</v>
      </c>
      <c r="C16" s="33"/>
      <c r="D16" s="33"/>
      <c r="E16" s="34"/>
      <c r="F16" s="34"/>
      <c r="G16" s="34"/>
      <c r="H16" s="34"/>
      <c r="I16" s="35"/>
      <c r="J16" s="15"/>
    </row>
    <row r="17" spans="1:9" ht="56.25" customHeight="1" hidden="1">
      <c r="A17" s="23" t="s">
        <v>21</v>
      </c>
      <c r="B17" s="24" t="s">
        <v>22</v>
      </c>
      <c r="C17" s="25" t="s">
        <v>272</v>
      </c>
      <c r="D17" s="25" t="s">
        <v>23</v>
      </c>
      <c r="E17" s="26">
        <f aca="true" t="shared" si="0" ref="E17:E29">SUM(F17:I17)</f>
        <v>0</v>
      </c>
      <c r="F17" s="26">
        <f>SUM(F19,F20,F21)</f>
        <v>0</v>
      </c>
      <c r="G17" s="26">
        <f>SUM(G18,G20,G21)</f>
        <v>0</v>
      </c>
      <c r="H17" s="26">
        <f>SUM(H18,H19,H21)</f>
        <v>0</v>
      </c>
      <c r="I17" s="26">
        <f>SUM(I18,I19,I20)</f>
        <v>0</v>
      </c>
    </row>
    <row r="18" spans="1:9" ht="33.75" customHeight="1" hidden="1">
      <c r="A18" s="27" t="s">
        <v>24</v>
      </c>
      <c r="B18" s="28" t="s">
        <v>0</v>
      </c>
      <c r="C18" s="29" t="s">
        <v>272</v>
      </c>
      <c r="D18" s="29" t="s">
        <v>25</v>
      </c>
      <c r="E18" s="26">
        <f t="shared" si="0"/>
        <v>0</v>
      </c>
      <c r="F18" s="37"/>
      <c r="G18" s="30"/>
      <c r="H18" s="30"/>
      <c r="I18" s="30"/>
    </row>
    <row r="19" spans="1:9" ht="33.75" customHeight="1" hidden="1">
      <c r="A19" s="27" t="s">
        <v>26</v>
      </c>
      <c r="B19" s="28" t="s">
        <v>1</v>
      </c>
      <c r="C19" s="29" t="s">
        <v>272</v>
      </c>
      <c r="D19" s="29" t="s">
        <v>27</v>
      </c>
      <c r="E19" s="26">
        <f t="shared" si="0"/>
        <v>0</v>
      </c>
      <c r="F19" s="30"/>
      <c r="G19" s="37"/>
      <c r="H19" s="30"/>
      <c r="I19" s="30"/>
    </row>
    <row r="20" spans="1:9" ht="11.25" customHeight="1" hidden="1">
      <c r="A20" s="27" t="s">
        <v>28</v>
      </c>
      <c r="B20" s="28" t="s">
        <v>2</v>
      </c>
      <c r="C20" s="29" t="s">
        <v>272</v>
      </c>
      <c r="D20" s="29" t="s">
        <v>29</v>
      </c>
      <c r="E20" s="26">
        <f t="shared" si="0"/>
        <v>0</v>
      </c>
      <c r="F20" s="30"/>
      <c r="G20" s="30"/>
      <c r="H20" s="37"/>
      <c r="I20" s="30"/>
    </row>
    <row r="21" spans="1:10" ht="33" customHeight="1">
      <c r="A21" s="27" t="s">
        <v>30</v>
      </c>
      <c r="B21" s="28" t="s">
        <v>31</v>
      </c>
      <c r="C21" s="29" t="s">
        <v>272</v>
      </c>
      <c r="D21" s="29" t="s">
        <v>32</v>
      </c>
      <c r="E21" s="26">
        <f t="shared" si="0"/>
        <v>0</v>
      </c>
      <c r="F21" s="30"/>
      <c r="G21" s="30"/>
      <c r="H21" s="30"/>
      <c r="I21" s="37"/>
      <c r="J21" s="16"/>
    </row>
    <row r="22" spans="1:9" ht="33" customHeight="1">
      <c r="A22" s="23" t="s">
        <v>33</v>
      </c>
      <c r="B22" s="24" t="s">
        <v>34</v>
      </c>
      <c r="C22" s="25" t="s">
        <v>272</v>
      </c>
      <c r="D22" s="25" t="s">
        <v>35</v>
      </c>
      <c r="E22" s="26">
        <f t="shared" si="0"/>
        <v>0</v>
      </c>
      <c r="F22" s="30"/>
      <c r="G22" s="30"/>
      <c r="H22" s="30"/>
      <c r="I22" s="30"/>
    </row>
    <row r="23" spans="1:9" ht="29.25" customHeight="1">
      <c r="A23" s="23" t="s">
        <v>36</v>
      </c>
      <c r="B23" s="24" t="s">
        <v>37</v>
      </c>
      <c r="C23" s="25" t="s">
        <v>272</v>
      </c>
      <c r="D23" s="25" t="s">
        <v>38</v>
      </c>
      <c r="E23" s="26">
        <f t="shared" si="0"/>
        <v>27589.307999999997</v>
      </c>
      <c r="F23" s="26">
        <f>SUM(F24,F26,F29,F33)</f>
        <v>0</v>
      </c>
      <c r="G23" s="26">
        <f>SUM(G24,G26,G29,G33)</f>
        <v>0</v>
      </c>
      <c r="H23" s="26">
        <f>SUM(H24,H26,H29,H33)</f>
        <v>19284.905</v>
      </c>
      <c r="I23" s="26">
        <f>SUM(I24,I26,I29,I33)</f>
        <v>8304.403</v>
      </c>
    </row>
    <row r="24" spans="1:9" ht="36" customHeight="1">
      <c r="A24" s="27" t="s">
        <v>39</v>
      </c>
      <c r="B24" s="28" t="s">
        <v>273</v>
      </c>
      <c r="C24" s="29" t="s">
        <v>272</v>
      </c>
      <c r="D24" s="29" t="s">
        <v>40</v>
      </c>
      <c r="E24" s="26">
        <f t="shared" si="0"/>
        <v>10080.756</v>
      </c>
      <c r="F24" s="30"/>
      <c r="G24" s="30"/>
      <c r="H24" s="30">
        <v>8128.531</v>
      </c>
      <c r="I24" s="30">
        <v>1952.225</v>
      </c>
    </row>
    <row r="25" spans="1:9" ht="36.75" customHeight="1">
      <c r="A25" s="27" t="s">
        <v>41</v>
      </c>
      <c r="B25" s="38" t="s">
        <v>274</v>
      </c>
      <c r="C25" s="29" t="s">
        <v>272</v>
      </c>
      <c r="D25" s="29" t="s">
        <v>42</v>
      </c>
      <c r="E25" s="26">
        <f t="shared" si="0"/>
        <v>0</v>
      </c>
      <c r="F25" s="30"/>
      <c r="G25" s="30"/>
      <c r="H25" s="30"/>
      <c r="I25" s="30"/>
    </row>
    <row r="26" spans="1:9" s="5" customFormat="1" ht="33.75" customHeight="1" hidden="1">
      <c r="A26" s="27" t="s">
        <v>43</v>
      </c>
      <c r="B26" s="28" t="s">
        <v>44</v>
      </c>
      <c r="C26" s="29" t="s">
        <v>272</v>
      </c>
      <c r="D26" s="29" t="s">
        <v>45</v>
      </c>
      <c r="E26" s="26">
        <f t="shared" si="0"/>
        <v>134.587</v>
      </c>
      <c r="F26" s="30"/>
      <c r="G26" s="30"/>
      <c r="H26" s="30">
        <v>46.615</v>
      </c>
      <c r="I26" s="30">
        <v>87.972</v>
      </c>
    </row>
    <row r="27" spans="1:9" s="5" customFormat="1" ht="18.75" customHeight="1" hidden="1">
      <c r="A27" s="27" t="s">
        <v>46</v>
      </c>
      <c r="B27" s="38" t="s">
        <v>47</v>
      </c>
      <c r="C27" s="29" t="s">
        <v>272</v>
      </c>
      <c r="D27" s="29" t="s">
        <v>48</v>
      </c>
      <c r="E27" s="26">
        <f t="shared" si="0"/>
        <v>0</v>
      </c>
      <c r="F27" s="30"/>
      <c r="G27" s="30"/>
      <c r="H27" s="30"/>
      <c r="I27" s="30"/>
    </row>
    <row r="28" spans="1:9" s="5" customFormat="1" ht="21.75" customHeight="1" hidden="1">
      <c r="A28" s="27" t="s">
        <v>49</v>
      </c>
      <c r="B28" s="39" t="s">
        <v>275</v>
      </c>
      <c r="C28" s="29" t="s">
        <v>272</v>
      </c>
      <c r="D28" s="29" t="s">
        <v>50</v>
      </c>
      <c r="E28" s="26">
        <f t="shared" si="0"/>
        <v>0</v>
      </c>
      <c r="F28" s="30"/>
      <c r="G28" s="30"/>
      <c r="H28" s="30"/>
      <c r="I28" s="30"/>
    </row>
    <row r="29" spans="1:9" s="5" customFormat="1" ht="18.75" customHeight="1" hidden="1">
      <c r="A29" s="27" t="s">
        <v>51</v>
      </c>
      <c r="B29" s="28" t="s">
        <v>52</v>
      </c>
      <c r="C29" s="29" t="s">
        <v>272</v>
      </c>
      <c r="D29" s="29" t="s">
        <v>53</v>
      </c>
      <c r="E29" s="26">
        <f t="shared" si="0"/>
        <v>11001.372</v>
      </c>
      <c r="F29" s="26">
        <f>SUM(F30:F32)</f>
        <v>0</v>
      </c>
      <c r="G29" s="26">
        <f>SUM(G30:G32)</f>
        <v>0</v>
      </c>
      <c r="H29" s="26">
        <f>SUM(H30:H32)</f>
        <v>11001.372</v>
      </c>
      <c r="I29" s="26">
        <f>SUM(I30:I32)</f>
        <v>0</v>
      </c>
    </row>
    <row r="30" spans="1:9" s="5" customFormat="1" ht="16.5" customHeight="1" hidden="1">
      <c r="A30" s="31"/>
      <c r="B30" s="32"/>
      <c r="C30" s="33"/>
      <c r="D30" s="33"/>
      <c r="E30" s="34"/>
      <c r="F30" s="34"/>
      <c r="G30" s="34"/>
      <c r="H30" s="34"/>
      <c r="I30" s="35"/>
    </row>
    <row r="31" spans="1:12" ht="21" customHeight="1">
      <c r="A31" s="27" t="str">
        <f>"4.3."&amp;K31</f>
        <v>4.3.</v>
      </c>
      <c r="B31" s="40" t="s">
        <v>54</v>
      </c>
      <c r="C31" s="29" t="s">
        <v>272</v>
      </c>
      <c r="D31" s="29" t="s">
        <v>53</v>
      </c>
      <c r="E31" s="26">
        <f>SUM(F31:I31)</f>
        <v>11001.372</v>
      </c>
      <c r="F31" s="30"/>
      <c r="G31" s="30"/>
      <c r="H31" s="30">
        <v>11001.372</v>
      </c>
      <c r="I31" s="30"/>
      <c r="J31" s="16"/>
      <c r="L31" s="16"/>
    </row>
    <row r="32" spans="1:9" ht="15.75">
      <c r="A32" s="36"/>
      <c r="B32" s="32" t="s">
        <v>14</v>
      </c>
      <c r="C32" s="33"/>
      <c r="D32" s="33"/>
      <c r="E32" s="34"/>
      <c r="F32" s="34"/>
      <c r="G32" s="34"/>
      <c r="H32" s="34"/>
      <c r="I32" s="35"/>
    </row>
    <row r="33" spans="1:9" ht="23.25" customHeight="1">
      <c r="A33" s="27" t="s">
        <v>55</v>
      </c>
      <c r="B33" s="28" t="s">
        <v>276</v>
      </c>
      <c r="C33" s="29" t="s">
        <v>272</v>
      </c>
      <c r="D33" s="29" t="s">
        <v>56</v>
      </c>
      <c r="E33" s="26">
        <f aca="true" t="shared" si="1" ref="E33:E41">SUM(F33:I33)</f>
        <v>6372.593</v>
      </c>
      <c r="F33" s="30"/>
      <c r="G33" s="30"/>
      <c r="H33" s="30">
        <v>108.387</v>
      </c>
      <c r="I33" s="30">
        <v>6264.206</v>
      </c>
    </row>
    <row r="34" spans="1:10" ht="23.25" customHeight="1">
      <c r="A34" s="23" t="s">
        <v>57</v>
      </c>
      <c r="B34" s="24" t="s">
        <v>58</v>
      </c>
      <c r="C34" s="25" t="s">
        <v>272</v>
      </c>
      <c r="D34" s="25" t="s">
        <v>59</v>
      </c>
      <c r="E34" s="26">
        <f t="shared" si="1"/>
        <v>0</v>
      </c>
      <c r="F34" s="30"/>
      <c r="G34" s="30"/>
      <c r="H34" s="30"/>
      <c r="I34" s="30"/>
      <c r="J34" s="16" t="s">
        <v>6</v>
      </c>
    </row>
    <row r="35" spans="1:10" ht="23.25" customHeight="1">
      <c r="A35" s="23" t="s">
        <v>60</v>
      </c>
      <c r="B35" s="24" t="s">
        <v>61</v>
      </c>
      <c r="C35" s="25" t="s">
        <v>272</v>
      </c>
      <c r="D35" s="25" t="s">
        <v>62</v>
      </c>
      <c r="E35" s="26">
        <f t="shared" si="1"/>
        <v>0</v>
      </c>
      <c r="F35" s="30"/>
      <c r="G35" s="30"/>
      <c r="H35" s="30"/>
      <c r="I35" s="30"/>
      <c r="J35" s="16"/>
    </row>
    <row r="36" spans="1:10" ht="23.25" customHeight="1">
      <c r="A36" s="23" t="s">
        <v>63</v>
      </c>
      <c r="B36" s="24" t="s">
        <v>64</v>
      </c>
      <c r="C36" s="25" t="s">
        <v>272</v>
      </c>
      <c r="D36" s="25" t="s">
        <v>65</v>
      </c>
      <c r="E36" s="26">
        <f t="shared" si="1"/>
        <v>2638.463</v>
      </c>
      <c r="F36" s="30">
        <v>2638.463</v>
      </c>
      <c r="G36" s="30"/>
      <c r="H36" s="30"/>
      <c r="I36" s="30"/>
      <c r="J36" s="16"/>
    </row>
    <row r="37" spans="1:10" ht="23.25" customHeight="1">
      <c r="A37" s="23" t="s">
        <v>66</v>
      </c>
      <c r="B37" s="24" t="s">
        <v>277</v>
      </c>
      <c r="C37" s="25" t="s">
        <v>272</v>
      </c>
      <c r="D37" s="25" t="s">
        <v>67</v>
      </c>
      <c r="E37" s="26">
        <f t="shared" si="1"/>
        <v>1656.8829999999998</v>
      </c>
      <c r="F37" s="30">
        <v>79.744</v>
      </c>
      <c r="G37" s="30"/>
      <c r="H37" s="30">
        <v>1097.72</v>
      </c>
      <c r="I37" s="30">
        <v>479.419</v>
      </c>
      <c r="J37" s="16"/>
    </row>
    <row r="38" spans="1:10" ht="32.25" customHeight="1">
      <c r="A38" s="27" t="s">
        <v>68</v>
      </c>
      <c r="B38" s="28" t="s">
        <v>69</v>
      </c>
      <c r="C38" s="29" t="s">
        <v>272</v>
      </c>
      <c r="D38" s="29" t="s">
        <v>70</v>
      </c>
      <c r="E38" s="26">
        <f t="shared" si="1"/>
        <v>79.744</v>
      </c>
      <c r="F38" s="30">
        <v>79.744</v>
      </c>
      <c r="G38" s="30"/>
      <c r="H38" s="30"/>
      <c r="I38" s="30"/>
      <c r="J38" s="16"/>
    </row>
    <row r="39" spans="1:9" ht="44.25" customHeight="1">
      <c r="A39" s="23" t="s">
        <v>71</v>
      </c>
      <c r="B39" s="24" t="s">
        <v>278</v>
      </c>
      <c r="C39" s="25" t="s">
        <v>272</v>
      </c>
      <c r="D39" s="25" t="s">
        <v>72</v>
      </c>
      <c r="E39" s="26">
        <f t="shared" si="1"/>
        <v>1885.4</v>
      </c>
      <c r="F39" s="30"/>
      <c r="G39" s="30"/>
      <c r="H39" s="30">
        <v>1321.749</v>
      </c>
      <c r="I39" s="30">
        <v>563.651</v>
      </c>
    </row>
    <row r="40" spans="1:11" ht="45.75" customHeight="1">
      <c r="A40" s="23" t="s">
        <v>73</v>
      </c>
      <c r="B40" s="24" t="s">
        <v>279</v>
      </c>
      <c r="C40" s="25" t="s">
        <v>272</v>
      </c>
      <c r="D40" s="25" t="s">
        <v>74</v>
      </c>
      <c r="E40" s="26">
        <f t="shared" si="1"/>
        <v>-228.51699999999997</v>
      </c>
      <c r="F40" s="26">
        <f>F37-F39</f>
        <v>79.744</v>
      </c>
      <c r="G40" s="26">
        <f>G37-G39</f>
        <v>0</v>
      </c>
      <c r="H40" s="26">
        <f>H37-H39</f>
        <v>-224.029</v>
      </c>
      <c r="I40" s="26">
        <f>I37-I39</f>
        <v>-84.23199999999997</v>
      </c>
      <c r="K40" s="16"/>
    </row>
    <row r="41" spans="1:9" ht="23.25" customHeight="1">
      <c r="A41" s="23" t="s">
        <v>75</v>
      </c>
      <c r="B41" s="24" t="s">
        <v>76</v>
      </c>
      <c r="C41" s="25" t="s">
        <v>272</v>
      </c>
      <c r="D41" s="25" t="s">
        <v>77</v>
      </c>
      <c r="E41" s="26">
        <f t="shared" si="1"/>
        <v>0</v>
      </c>
      <c r="F41" s="26">
        <f>SUM(F6,F17,F22)-SUM(F23,F34:F37)</f>
        <v>0</v>
      </c>
      <c r="G41" s="26">
        <f>SUM(G6,G17,G22)-SUM(G23,G34:G37)</f>
        <v>0</v>
      </c>
      <c r="H41" s="26">
        <f>SUM(H6,H17,H22)-SUM(H23,H34:H37)</f>
        <v>0</v>
      </c>
      <c r="I41" s="26">
        <f>SUM(I6,I17,I22)-SUM(I23,I34:I37)</f>
        <v>0</v>
      </c>
    </row>
    <row r="42" spans="1:9" ht="23.25" customHeight="1">
      <c r="A42" s="18" t="s">
        <v>280</v>
      </c>
      <c r="B42" s="19"/>
      <c r="C42" s="19"/>
      <c r="D42" s="20"/>
      <c r="E42" s="21"/>
      <c r="F42" s="21"/>
      <c r="G42" s="21"/>
      <c r="H42" s="21"/>
      <c r="I42" s="22"/>
    </row>
    <row r="43" spans="1:9" ht="23.25" customHeight="1">
      <c r="A43" s="23" t="s">
        <v>78</v>
      </c>
      <c r="B43" s="24" t="s">
        <v>8</v>
      </c>
      <c r="C43" s="25" t="s">
        <v>4</v>
      </c>
      <c r="D43" s="25" t="s">
        <v>79</v>
      </c>
      <c r="E43" s="26">
        <f>SUM(F43:I43)</f>
        <v>4.657</v>
      </c>
      <c r="F43" s="26">
        <f>SUM(F44,F45,F48,F51)</f>
        <v>0.344</v>
      </c>
      <c r="G43" s="26">
        <f>SUM(G44,G45,G48,G51)</f>
        <v>0</v>
      </c>
      <c r="H43" s="26">
        <f>SUM(H44,H45,H48,H51)</f>
        <v>2.705</v>
      </c>
      <c r="I43" s="26">
        <f>SUM(I44,I45,I48,I51)</f>
        <v>1.608</v>
      </c>
    </row>
    <row r="44" spans="1:9" ht="23.25" customHeight="1">
      <c r="A44" s="27" t="s">
        <v>80</v>
      </c>
      <c r="B44" s="28" t="s">
        <v>10</v>
      </c>
      <c r="C44" s="29" t="s">
        <v>4</v>
      </c>
      <c r="D44" s="29" t="s">
        <v>81</v>
      </c>
      <c r="E44" s="26">
        <f>SUM(F44:I44)</f>
        <v>4.657</v>
      </c>
      <c r="F44" s="30">
        <v>0.344</v>
      </c>
      <c r="G44" s="30"/>
      <c r="H44" s="30">
        <v>2.705</v>
      </c>
      <c r="I44" s="30">
        <v>1.608</v>
      </c>
    </row>
    <row r="45" spans="1:9" ht="23.25" customHeight="1">
      <c r="A45" s="27" t="s">
        <v>82</v>
      </c>
      <c r="B45" s="28" t="s">
        <v>12</v>
      </c>
      <c r="C45" s="29" t="s">
        <v>4</v>
      </c>
      <c r="D45" s="29" t="s">
        <v>83</v>
      </c>
      <c r="E45" s="26">
        <f>SUM(F45:I45)</f>
        <v>0</v>
      </c>
      <c r="F45" s="26">
        <f>SUM(F46:F47)</f>
        <v>0</v>
      </c>
      <c r="G45" s="26">
        <f>SUM(G46:G47)</f>
        <v>0</v>
      </c>
      <c r="H45" s="26">
        <f>SUM(H46:H47)</f>
        <v>0</v>
      </c>
      <c r="I45" s="26">
        <f>SUM(I46:I47)</f>
        <v>0</v>
      </c>
    </row>
    <row r="46" spans="1:9" ht="23.25" customHeight="1">
      <c r="A46" s="31"/>
      <c r="B46" s="32"/>
      <c r="C46" s="33"/>
      <c r="D46" s="33"/>
      <c r="E46" s="34"/>
      <c r="F46" s="34"/>
      <c r="G46" s="34"/>
      <c r="H46" s="34"/>
      <c r="I46" s="35"/>
    </row>
    <row r="47" spans="1:9" ht="23.25" customHeight="1">
      <c r="A47" s="36"/>
      <c r="B47" s="32" t="s">
        <v>14</v>
      </c>
      <c r="C47" s="33"/>
      <c r="D47" s="33"/>
      <c r="E47" s="34"/>
      <c r="F47" s="34"/>
      <c r="G47" s="34"/>
      <c r="H47" s="34"/>
      <c r="I47" s="35"/>
    </row>
    <row r="48" spans="1:9" ht="23.25" customHeight="1">
      <c r="A48" s="27" t="s">
        <v>84</v>
      </c>
      <c r="B48" s="28" t="s">
        <v>16</v>
      </c>
      <c r="C48" s="29" t="s">
        <v>4</v>
      </c>
      <c r="D48" s="29" t="s">
        <v>85</v>
      </c>
      <c r="E48" s="26">
        <f>SUM(F48:I48)</f>
        <v>0</v>
      </c>
      <c r="F48" s="26">
        <f>SUM(F49:F50)</f>
        <v>0</v>
      </c>
      <c r="G48" s="26">
        <f>SUM(G49:G50)</f>
        <v>0</v>
      </c>
      <c r="H48" s="26">
        <f>SUM(H49:H50)</f>
        <v>0</v>
      </c>
      <c r="I48" s="26">
        <f>SUM(I49:I50)</f>
        <v>0</v>
      </c>
    </row>
    <row r="49" spans="1:9" ht="23.25" customHeight="1">
      <c r="A49" s="31"/>
      <c r="B49" s="32"/>
      <c r="C49" s="33"/>
      <c r="D49" s="33"/>
      <c r="E49" s="34"/>
      <c r="F49" s="34"/>
      <c r="G49" s="34"/>
      <c r="H49" s="34"/>
      <c r="I49" s="35"/>
    </row>
    <row r="50" spans="1:9" ht="23.25" customHeight="1">
      <c r="A50" s="36"/>
      <c r="B50" s="32" t="s">
        <v>14</v>
      </c>
      <c r="C50" s="33"/>
      <c r="D50" s="33"/>
      <c r="E50" s="34"/>
      <c r="F50" s="34"/>
      <c r="G50" s="34"/>
      <c r="H50" s="34"/>
      <c r="I50" s="35"/>
    </row>
    <row r="51" spans="1:9" ht="23.25" customHeight="1">
      <c r="A51" s="27" t="s">
        <v>86</v>
      </c>
      <c r="B51" s="28" t="s">
        <v>19</v>
      </c>
      <c r="C51" s="29" t="s">
        <v>4</v>
      </c>
      <c r="D51" s="29" t="s">
        <v>87</v>
      </c>
      <c r="E51" s="26">
        <f>SUM(F51:I51)</f>
        <v>0</v>
      </c>
      <c r="F51" s="26">
        <f>SUM(F52:F53)</f>
        <v>0</v>
      </c>
      <c r="G51" s="26">
        <f>SUM(G52:G53)</f>
        <v>0</v>
      </c>
      <c r="H51" s="26">
        <f>SUM(H52:H53)</f>
        <v>0</v>
      </c>
      <c r="I51" s="26">
        <f>SUM(I52:I53)</f>
        <v>0</v>
      </c>
    </row>
    <row r="52" spans="1:9" ht="23.25" customHeight="1">
      <c r="A52" s="31"/>
      <c r="B52" s="32"/>
      <c r="C52" s="33"/>
      <c r="D52" s="33"/>
      <c r="E52" s="34"/>
      <c r="F52" s="34"/>
      <c r="G52" s="34"/>
      <c r="H52" s="34"/>
      <c r="I52" s="35"/>
    </row>
    <row r="53" spans="1:9" ht="23.25" customHeight="1">
      <c r="A53" s="36"/>
      <c r="B53" s="32" t="s">
        <v>14</v>
      </c>
      <c r="C53" s="33"/>
      <c r="D53" s="33"/>
      <c r="E53" s="34"/>
      <c r="F53" s="34"/>
      <c r="G53" s="34"/>
      <c r="H53" s="34"/>
      <c r="I53" s="35"/>
    </row>
    <row r="54" spans="1:9" ht="30" customHeight="1">
      <c r="A54" s="23" t="s">
        <v>88</v>
      </c>
      <c r="B54" s="24" t="s">
        <v>22</v>
      </c>
      <c r="C54" s="25" t="s">
        <v>4</v>
      </c>
      <c r="D54" s="25" t="s">
        <v>89</v>
      </c>
      <c r="E54" s="26">
        <f aca="true" t="shared" si="2" ref="E54:E66">SUM(F54:I54)</f>
        <v>0</v>
      </c>
      <c r="F54" s="26">
        <f>SUM(F56,F57,F58)</f>
        <v>0</v>
      </c>
      <c r="G54" s="26">
        <f>SUM(G55,G57,G58)</f>
        <v>0</v>
      </c>
      <c r="H54" s="26">
        <f>SUM(H55,H56,H58)</f>
        <v>0</v>
      </c>
      <c r="I54" s="26">
        <f>SUM(I55,I56,I57)</f>
        <v>0</v>
      </c>
    </row>
    <row r="55" spans="1:9" ht="23.25" customHeight="1">
      <c r="A55" s="27" t="s">
        <v>90</v>
      </c>
      <c r="B55" s="28" t="s">
        <v>0</v>
      </c>
      <c r="C55" s="29" t="s">
        <v>4</v>
      </c>
      <c r="D55" s="29" t="s">
        <v>91</v>
      </c>
      <c r="E55" s="26">
        <f t="shared" si="2"/>
        <v>0</v>
      </c>
      <c r="F55" s="37"/>
      <c r="G55" s="30"/>
      <c r="H55" s="30"/>
      <c r="I55" s="30"/>
    </row>
    <row r="56" spans="1:9" ht="23.25" customHeight="1">
      <c r="A56" s="27" t="s">
        <v>92</v>
      </c>
      <c r="B56" s="28" t="s">
        <v>1</v>
      </c>
      <c r="C56" s="29" t="s">
        <v>4</v>
      </c>
      <c r="D56" s="29" t="s">
        <v>93</v>
      </c>
      <c r="E56" s="26">
        <f t="shared" si="2"/>
        <v>0</v>
      </c>
      <c r="F56" s="30"/>
      <c r="G56" s="37"/>
      <c r="H56" s="30"/>
      <c r="I56" s="30"/>
    </row>
    <row r="57" spans="1:9" ht="23.25" customHeight="1">
      <c r="A57" s="27" t="s">
        <v>94</v>
      </c>
      <c r="B57" s="28" t="s">
        <v>2</v>
      </c>
      <c r="C57" s="29" t="s">
        <v>4</v>
      </c>
      <c r="D57" s="29" t="s">
        <v>95</v>
      </c>
      <c r="E57" s="26">
        <f t="shared" si="2"/>
        <v>0</v>
      </c>
      <c r="F57" s="30"/>
      <c r="G57" s="30"/>
      <c r="H57" s="37"/>
      <c r="I57" s="30"/>
    </row>
    <row r="58" spans="1:9" ht="23.25" customHeight="1">
      <c r="A58" s="27" t="s">
        <v>96</v>
      </c>
      <c r="B58" s="28" t="s">
        <v>31</v>
      </c>
      <c r="C58" s="29" t="s">
        <v>4</v>
      </c>
      <c r="D58" s="29" t="s">
        <v>97</v>
      </c>
      <c r="E58" s="26">
        <f t="shared" si="2"/>
        <v>0</v>
      </c>
      <c r="F58" s="30"/>
      <c r="G58" s="30"/>
      <c r="H58" s="30"/>
      <c r="I58" s="37"/>
    </row>
    <row r="59" spans="1:9" ht="33" customHeight="1">
      <c r="A59" s="23" t="s">
        <v>98</v>
      </c>
      <c r="B59" s="24" t="s">
        <v>34</v>
      </c>
      <c r="C59" s="25" t="s">
        <v>4</v>
      </c>
      <c r="D59" s="25" t="s">
        <v>99</v>
      </c>
      <c r="E59" s="26">
        <f t="shared" si="2"/>
        <v>0</v>
      </c>
      <c r="F59" s="30"/>
      <c r="G59" s="30"/>
      <c r="H59" s="30"/>
      <c r="I59" s="30"/>
    </row>
    <row r="60" spans="1:9" ht="23.25" customHeight="1">
      <c r="A60" s="23" t="s">
        <v>100</v>
      </c>
      <c r="B60" s="24" t="s">
        <v>37</v>
      </c>
      <c r="C60" s="25" t="s">
        <v>4</v>
      </c>
      <c r="D60" s="25" t="s">
        <v>101</v>
      </c>
      <c r="E60" s="26">
        <f t="shared" si="2"/>
        <v>4.1049999999999995</v>
      </c>
      <c r="F60" s="26">
        <f>SUM(F61,F63,F66,F70)</f>
        <v>0</v>
      </c>
      <c r="G60" s="26">
        <f>SUM(G61,G63,G66,G70)</f>
        <v>0</v>
      </c>
      <c r="H60" s="26">
        <f>SUM(H61,H63,H66,H70)</f>
        <v>2.5749999999999997</v>
      </c>
      <c r="I60" s="26">
        <f>SUM(I61,I63,I66,I70)</f>
        <v>1.5299999999999998</v>
      </c>
    </row>
    <row r="61" spans="1:9" ht="31.5" customHeight="1">
      <c r="A61" s="27" t="s">
        <v>102</v>
      </c>
      <c r="B61" s="28" t="s">
        <v>273</v>
      </c>
      <c r="C61" s="29" t="s">
        <v>4</v>
      </c>
      <c r="D61" s="29" t="s">
        <v>103</v>
      </c>
      <c r="E61" s="26">
        <f t="shared" si="2"/>
        <v>1.342</v>
      </c>
      <c r="F61" s="30"/>
      <c r="G61" s="30"/>
      <c r="H61" s="30">
        <v>1.082</v>
      </c>
      <c r="I61" s="30">
        <v>0.26</v>
      </c>
    </row>
    <row r="62" spans="1:9" ht="37.5" customHeight="1">
      <c r="A62" s="27" t="s">
        <v>104</v>
      </c>
      <c r="B62" s="38" t="s">
        <v>274</v>
      </c>
      <c r="C62" s="29" t="s">
        <v>4</v>
      </c>
      <c r="D62" s="29" t="s">
        <v>105</v>
      </c>
      <c r="E62" s="26">
        <f t="shared" si="2"/>
        <v>0</v>
      </c>
      <c r="F62" s="30"/>
      <c r="G62" s="30"/>
      <c r="H62" s="30"/>
      <c r="I62" s="30"/>
    </row>
    <row r="63" spans="1:9" ht="23.25" customHeight="1">
      <c r="A63" s="27" t="s">
        <v>106</v>
      </c>
      <c r="B63" s="28" t="s">
        <v>44</v>
      </c>
      <c r="C63" s="29" t="s">
        <v>4</v>
      </c>
      <c r="D63" s="29" t="s">
        <v>107</v>
      </c>
      <c r="E63" s="26">
        <f t="shared" si="2"/>
        <v>0.017</v>
      </c>
      <c r="F63" s="30"/>
      <c r="G63" s="30"/>
      <c r="H63" s="30">
        <v>0.006</v>
      </c>
      <c r="I63" s="30">
        <v>0.011</v>
      </c>
    </row>
    <row r="64" spans="1:9" ht="23.25" customHeight="1">
      <c r="A64" s="27" t="s">
        <v>108</v>
      </c>
      <c r="B64" s="38" t="s">
        <v>47</v>
      </c>
      <c r="C64" s="29" t="s">
        <v>4</v>
      </c>
      <c r="D64" s="29" t="s">
        <v>109</v>
      </c>
      <c r="E64" s="26">
        <f t="shared" si="2"/>
        <v>0</v>
      </c>
      <c r="F64" s="30"/>
      <c r="G64" s="30"/>
      <c r="H64" s="30"/>
      <c r="I64" s="30"/>
    </row>
    <row r="65" spans="1:9" ht="38.25" customHeight="1">
      <c r="A65" s="27" t="s">
        <v>110</v>
      </c>
      <c r="B65" s="39" t="s">
        <v>275</v>
      </c>
      <c r="C65" s="29" t="s">
        <v>4</v>
      </c>
      <c r="D65" s="29" t="s">
        <v>111</v>
      </c>
      <c r="E65" s="26">
        <f t="shared" si="2"/>
        <v>0</v>
      </c>
      <c r="F65" s="30"/>
      <c r="G65" s="30"/>
      <c r="H65" s="30"/>
      <c r="I65" s="30"/>
    </row>
    <row r="66" spans="1:9" ht="23.25" customHeight="1">
      <c r="A66" s="27" t="s">
        <v>112</v>
      </c>
      <c r="B66" s="28" t="s">
        <v>52</v>
      </c>
      <c r="C66" s="29" t="s">
        <v>4</v>
      </c>
      <c r="D66" s="29" t="s">
        <v>113</v>
      </c>
      <c r="E66" s="26">
        <f t="shared" si="2"/>
        <v>1.465</v>
      </c>
      <c r="F66" s="26">
        <f>SUM(F67:F69)</f>
        <v>0</v>
      </c>
      <c r="G66" s="26">
        <f>SUM(G67:G69)</f>
        <v>0</v>
      </c>
      <c r="H66" s="26">
        <f>SUM(H67:H69)</f>
        <v>1.465</v>
      </c>
      <c r="I66" s="26">
        <f>SUM(I67:I69)</f>
        <v>0</v>
      </c>
    </row>
    <row r="67" spans="1:9" ht="23.25" customHeight="1">
      <c r="A67" s="31"/>
      <c r="B67" s="32"/>
      <c r="C67" s="33"/>
      <c r="D67" s="33"/>
      <c r="E67" s="34"/>
      <c r="F67" s="34"/>
      <c r="G67" s="34"/>
      <c r="H67" s="34"/>
      <c r="I67" s="35"/>
    </row>
    <row r="68" spans="1:9" ht="23.25" customHeight="1">
      <c r="A68" s="27" t="str">
        <f>"15.3."&amp;K68</f>
        <v>15.3.</v>
      </c>
      <c r="B68" s="40" t="s">
        <v>54</v>
      </c>
      <c r="C68" s="29" t="s">
        <v>4</v>
      </c>
      <c r="D68" s="29" t="s">
        <v>113</v>
      </c>
      <c r="E68" s="26">
        <f>SUM(F68:I68)</f>
        <v>1.465</v>
      </c>
      <c r="F68" s="30"/>
      <c r="G68" s="30"/>
      <c r="H68" s="30">
        <v>1.465</v>
      </c>
      <c r="I68" s="30"/>
    </row>
    <row r="69" spans="1:9" ht="23.25" customHeight="1">
      <c r="A69" s="36"/>
      <c r="B69" s="32" t="s">
        <v>14</v>
      </c>
      <c r="C69" s="33"/>
      <c r="D69" s="33"/>
      <c r="E69" s="34"/>
      <c r="F69" s="34"/>
      <c r="G69" s="34"/>
      <c r="H69" s="34"/>
      <c r="I69" s="35"/>
    </row>
    <row r="70" spans="1:9" ht="23.25" customHeight="1">
      <c r="A70" s="27" t="s">
        <v>114</v>
      </c>
      <c r="B70" s="28" t="s">
        <v>276</v>
      </c>
      <c r="C70" s="29" t="s">
        <v>4</v>
      </c>
      <c r="D70" s="29" t="s">
        <v>115</v>
      </c>
      <c r="E70" s="26">
        <f aca="true" t="shared" si="3" ref="E70:E78">SUM(F70:I70)</f>
        <v>1.281</v>
      </c>
      <c r="F70" s="30"/>
      <c r="G70" s="30"/>
      <c r="H70" s="30">
        <v>0.022</v>
      </c>
      <c r="I70" s="30">
        <v>1.259</v>
      </c>
    </row>
    <row r="71" spans="1:9" ht="23.25" customHeight="1">
      <c r="A71" s="23" t="s">
        <v>116</v>
      </c>
      <c r="B71" s="24" t="s">
        <v>58</v>
      </c>
      <c r="C71" s="25" t="s">
        <v>4</v>
      </c>
      <c r="D71" s="25" t="s">
        <v>117</v>
      </c>
      <c r="E71" s="26">
        <f t="shared" si="3"/>
        <v>0</v>
      </c>
      <c r="F71" s="30"/>
      <c r="G71" s="30"/>
      <c r="H71" s="30"/>
      <c r="I71" s="30"/>
    </row>
    <row r="72" spans="1:9" ht="23.25" customHeight="1">
      <c r="A72" s="23" t="s">
        <v>118</v>
      </c>
      <c r="B72" s="24" t="s">
        <v>61</v>
      </c>
      <c r="C72" s="25" t="s">
        <v>4</v>
      </c>
      <c r="D72" s="25" t="s">
        <v>119</v>
      </c>
      <c r="E72" s="26">
        <f t="shared" si="3"/>
        <v>0</v>
      </c>
      <c r="F72" s="30"/>
      <c r="G72" s="30"/>
      <c r="H72" s="30"/>
      <c r="I72" s="30"/>
    </row>
    <row r="73" spans="1:9" ht="23.25" customHeight="1">
      <c r="A73" s="23" t="s">
        <v>120</v>
      </c>
      <c r="B73" s="24" t="s">
        <v>64</v>
      </c>
      <c r="C73" s="25" t="s">
        <v>4</v>
      </c>
      <c r="D73" s="25" t="s">
        <v>121</v>
      </c>
      <c r="E73" s="26">
        <f t="shared" si="3"/>
        <v>0.335</v>
      </c>
      <c r="F73" s="30">
        <v>0.335</v>
      </c>
      <c r="G73" s="30"/>
      <c r="H73" s="30"/>
      <c r="I73" s="30"/>
    </row>
    <row r="74" spans="1:9" ht="23.25" customHeight="1">
      <c r="A74" s="23" t="s">
        <v>122</v>
      </c>
      <c r="B74" s="24" t="s">
        <v>277</v>
      </c>
      <c r="C74" s="25" t="s">
        <v>4</v>
      </c>
      <c r="D74" s="25" t="s">
        <v>123</v>
      </c>
      <c r="E74" s="26">
        <f t="shared" si="3"/>
        <v>0.21700000000000003</v>
      </c>
      <c r="F74" s="30">
        <v>0.009</v>
      </c>
      <c r="G74" s="30"/>
      <c r="H74" s="30">
        <v>0.13</v>
      </c>
      <c r="I74" s="30">
        <v>0.078</v>
      </c>
    </row>
    <row r="75" spans="1:9" ht="23.25" customHeight="1">
      <c r="A75" s="27" t="s">
        <v>124</v>
      </c>
      <c r="B75" s="28" t="s">
        <v>125</v>
      </c>
      <c r="C75" s="29" t="s">
        <v>4</v>
      </c>
      <c r="D75" s="29" t="s">
        <v>126</v>
      </c>
      <c r="E75" s="26">
        <f t="shared" si="3"/>
        <v>0.009</v>
      </c>
      <c r="F75" s="30">
        <v>0.009</v>
      </c>
      <c r="G75" s="30"/>
      <c r="H75" s="30"/>
      <c r="I75" s="30"/>
    </row>
    <row r="76" spans="1:9" ht="32.25" customHeight="1">
      <c r="A76" s="23" t="s">
        <v>127</v>
      </c>
      <c r="B76" s="24" t="s">
        <v>278</v>
      </c>
      <c r="C76" s="25" t="s">
        <v>4</v>
      </c>
      <c r="D76" s="25" t="s">
        <v>128</v>
      </c>
      <c r="E76" s="26">
        <f t="shared" si="3"/>
        <v>0.299</v>
      </c>
      <c r="F76" s="30"/>
      <c r="G76" s="30"/>
      <c r="H76" s="30">
        <v>0.19</v>
      </c>
      <c r="I76" s="30">
        <v>0.109</v>
      </c>
    </row>
    <row r="77" spans="1:9" ht="60" customHeight="1">
      <c r="A77" s="23" t="s">
        <v>129</v>
      </c>
      <c r="B77" s="24" t="s">
        <v>279</v>
      </c>
      <c r="C77" s="25" t="s">
        <v>4</v>
      </c>
      <c r="D77" s="25" t="s">
        <v>130</v>
      </c>
      <c r="E77" s="26">
        <f t="shared" si="3"/>
        <v>-0.08199999999999999</v>
      </c>
      <c r="F77" s="26">
        <f>F74-F76</f>
        <v>0.009</v>
      </c>
      <c r="G77" s="26">
        <f>G74-G76</f>
        <v>0</v>
      </c>
      <c r="H77" s="26">
        <f>H74-H76</f>
        <v>-0.06</v>
      </c>
      <c r="I77" s="26">
        <f>I74-I76</f>
        <v>-0.031</v>
      </c>
    </row>
    <row r="78" spans="1:9" ht="23.25" customHeight="1">
      <c r="A78" s="23" t="s">
        <v>131</v>
      </c>
      <c r="B78" s="24" t="s">
        <v>76</v>
      </c>
      <c r="C78" s="25" t="s">
        <v>4</v>
      </c>
      <c r="D78" s="25" t="s">
        <v>132</v>
      </c>
      <c r="E78" s="26">
        <f t="shared" si="3"/>
        <v>0</v>
      </c>
      <c r="F78" s="26">
        <f>SUM(F43,F54,F59)-SUM(F60,F71:F74)</f>
        <v>0</v>
      </c>
      <c r="G78" s="26">
        <f>SUM(G43,G54,G59)-SUM(G60,G71:G74)</f>
        <v>0</v>
      </c>
      <c r="H78" s="26">
        <f>SUM(H43,H54,H59)-SUM(H60,H71:H74)</f>
        <v>0</v>
      </c>
      <c r="I78" s="26">
        <f>SUM(I43,I54,I59)-SUM(I60,I71:I74)</f>
        <v>0</v>
      </c>
    </row>
    <row r="79" spans="1:9" ht="23.25" customHeight="1">
      <c r="A79" s="18" t="s">
        <v>281</v>
      </c>
      <c r="B79" s="19"/>
      <c r="C79" s="19"/>
      <c r="D79" s="20"/>
      <c r="E79" s="21"/>
      <c r="F79" s="21"/>
      <c r="G79" s="21"/>
      <c r="H79" s="21"/>
      <c r="I79" s="22"/>
    </row>
    <row r="80" spans="1:9" ht="23.25" customHeight="1">
      <c r="A80" s="23" t="s">
        <v>133</v>
      </c>
      <c r="B80" s="24" t="s">
        <v>134</v>
      </c>
      <c r="C80" s="25" t="s">
        <v>4</v>
      </c>
      <c r="D80" s="25" t="s">
        <v>135</v>
      </c>
      <c r="E80" s="26">
        <f>SUM(F80:I80)</f>
        <v>4.657</v>
      </c>
      <c r="F80" s="30">
        <v>0.344</v>
      </c>
      <c r="G80" s="30"/>
      <c r="H80" s="30">
        <v>2.705</v>
      </c>
      <c r="I80" s="30">
        <v>1.608</v>
      </c>
    </row>
    <row r="81" spans="1:9" ht="23.25" customHeight="1">
      <c r="A81" s="23" t="s">
        <v>136</v>
      </c>
      <c r="B81" s="24" t="s">
        <v>137</v>
      </c>
      <c r="C81" s="25" t="s">
        <v>4</v>
      </c>
      <c r="D81" s="25" t="s">
        <v>138</v>
      </c>
      <c r="E81" s="26">
        <f>SUM(F81:I81)</f>
        <v>8.594000000000001</v>
      </c>
      <c r="F81" s="30"/>
      <c r="G81" s="30"/>
      <c r="H81" s="30">
        <v>5.969</v>
      </c>
      <c r="I81" s="30">
        <v>2.625</v>
      </c>
    </row>
    <row r="82" spans="1:9" ht="23.25" customHeight="1">
      <c r="A82" s="23" t="s">
        <v>139</v>
      </c>
      <c r="B82" s="24" t="s">
        <v>140</v>
      </c>
      <c r="C82" s="25" t="s">
        <v>4</v>
      </c>
      <c r="D82" s="25" t="s">
        <v>141</v>
      </c>
      <c r="E82" s="26">
        <f>SUM(F82:I82)</f>
        <v>6.9569</v>
      </c>
      <c r="F82" s="30"/>
      <c r="G82" s="30"/>
      <c r="H82" s="30"/>
      <c r="I82" s="30">
        <v>6.9569</v>
      </c>
    </row>
    <row r="83" spans="1:9" ht="23.25" customHeight="1">
      <c r="A83" s="18" t="s">
        <v>282</v>
      </c>
      <c r="B83" s="19"/>
      <c r="C83" s="19"/>
      <c r="D83" s="20"/>
      <c r="E83" s="21"/>
      <c r="F83" s="21"/>
      <c r="G83" s="21"/>
      <c r="H83" s="21"/>
      <c r="I83" s="22"/>
    </row>
    <row r="84" spans="1:9" ht="23.25" customHeight="1">
      <c r="A84" s="23" t="s">
        <v>142</v>
      </c>
      <c r="B84" s="24" t="s">
        <v>283</v>
      </c>
      <c r="C84" s="25" t="s">
        <v>272</v>
      </c>
      <c r="D84" s="25" t="s">
        <v>143</v>
      </c>
      <c r="E84" s="26">
        <f aca="true" t="shared" si="4" ref="E84:E115">SUM(F84:I84)</f>
        <v>134.587</v>
      </c>
      <c r="F84" s="26">
        <f>SUM(F85,F86)</f>
        <v>0</v>
      </c>
      <c r="G84" s="26">
        <f>SUM(G85,G86)</f>
        <v>0</v>
      </c>
      <c r="H84" s="26">
        <f>SUM(H85,H86)</f>
        <v>46.615</v>
      </c>
      <c r="I84" s="26">
        <f>SUM(I85,I86)</f>
        <v>87.972</v>
      </c>
    </row>
    <row r="85" spans="1:9" ht="23.25" customHeight="1">
      <c r="A85" s="27" t="s">
        <v>144</v>
      </c>
      <c r="B85" s="28" t="s">
        <v>145</v>
      </c>
      <c r="C85" s="29" t="s">
        <v>272</v>
      </c>
      <c r="D85" s="29" t="s">
        <v>146</v>
      </c>
      <c r="E85" s="26">
        <f t="shared" si="4"/>
        <v>21.488</v>
      </c>
      <c r="F85" s="30"/>
      <c r="G85" s="30"/>
      <c r="H85" s="30"/>
      <c r="I85" s="30">
        <v>21.488</v>
      </c>
    </row>
    <row r="86" spans="1:9" ht="23.25" customHeight="1">
      <c r="A86" s="27" t="s">
        <v>147</v>
      </c>
      <c r="B86" s="28" t="s">
        <v>148</v>
      </c>
      <c r="C86" s="29" t="s">
        <v>272</v>
      </c>
      <c r="D86" s="29" t="s">
        <v>149</v>
      </c>
      <c r="E86" s="26">
        <f t="shared" si="4"/>
        <v>113.09899999999999</v>
      </c>
      <c r="F86" s="26">
        <f>F89</f>
        <v>0</v>
      </c>
      <c r="G86" s="26">
        <f>G89</f>
        <v>0</v>
      </c>
      <c r="H86" s="26">
        <f>H89</f>
        <v>46.615</v>
      </c>
      <c r="I86" s="26">
        <f>I89</f>
        <v>66.484</v>
      </c>
    </row>
    <row r="87" spans="1:9" ht="23.25" customHeight="1">
      <c r="A87" s="27" t="s">
        <v>150</v>
      </c>
      <c r="B87" s="38" t="s">
        <v>229</v>
      </c>
      <c r="C87" s="29" t="s">
        <v>4</v>
      </c>
      <c r="D87" s="29" t="s">
        <v>151</v>
      </c>
      <c r="E87" s="26">
        <f t="shared" si="4"/>
        <v>0.017</v>
      </c>
      <c r="F87" s="30"/>
      <c r="G87" s="30"/>
      <c r="H87" s="30">
        <v>0.006</v>
      </c>
      <c r="I87" s="30">
        <v>0.011</v>
      </c>
    </row>
    <row r="88" spans="1:9" ht="23.25" customHeight="1">
      <c r="A88" s="27" t="s">
        <v>152</v>
      </c>
      <c r="B88" s="39" t="s">
        <v>284</v>
      </c>
      <c r="C88" s="29" t="s">
        <v>4</v>
      </c>
      <c r="D88" s="29" t="s">
        <v>153</v>
      </c>
      <c r="E88" s="26">
        <f t="shared" si="4"/>
        <v>0</v>
      </c>
      <c r="F88" s="30"/>
      <c r="G88" s="30"/>
      <c r="H88" s="30"/>
      <c r="I88" s="30"/>
    </row>
    <row r="89" spans="1:9" ht="23.25" customHeight="1">
      <c r="A89" s="27" t="s">
        <v>154</v>
      </c>
      <c r="B89" s="38" t="s">
        <v>235</v>
      </c>
      <c r="C89" s="29" t="s">
        <v>272</v>
      </c>
      <c r="D89" s="29" t="s">
        <v>155</v>
      </c>
      <c r="E89" s="26">
        <f t="shared" si="4"/>
        <v>113.09899999999999</v>
      </c>
      <c r="F89" s="30"/>
      <c r="G89" s="30"/>
      <c r="H89" s="30">
        <v>46.615</v>
      </c>
      <c r="I89" s="30">
        <v>66.484</v>
      </c>
    </row>
    <row r="90" spans="1:9" ht="23.25" customHeight="1">
      <c r="A90" s="23" t="s">
        <v>156</v>
      </c>
      <c r="B90" s="24" t="s">
        <v>285</v>
      </c>
      <c r="C90" s="25" t="s">
        <v>272</v>
      </c>
      <c r="D90" s="25" t="s">
        <v>157</v>
      </c>
      <c r="E90" s="26">
        <f t="shared" si="4"/>
        <v>16453.349</v>
      </c>
      <c r="F90" s="26">
        <f>SUM(F91,F107)</f>
        <v>0</v>
      </c>
      <c r="G90" s="26">
        <f>SUM(G91,G107)</f>
        <v>0</v>
      </c>
      <c r="H90" s="26">
        <f>SUM(H91,H107)</f>
        <v>8236.918</v>
      </c>
      <c r="I90" s="26">
        <f>SUM(I91,I107)</f>
        <v>8216.430999999999</v>
      </c>
    </row>
    <row r="91" spans="1:9" ht="23.25" customHeight="1">
      <c r="A91" s="27" t="s">
        <v>158</v>
      </c>
      <c r="B91" s="28" t="s">
        <v>159</v>
      </c>
      <c r="C91" s="29" t="s">
        <v>272</v>
      </c>
      <c r="D91" s="29" t="s">
        <v>160</v>
      </c>
      <c r="E91" s="26">
        <f t="shared" si="4"/>
        <v>16453.349</v>
      </c>
      <c r="F91" s="26">
        <f>SUM(F92:F93)</f>
        <v>0</v>
      </c>
      <c r="G91" s="26">
        <f>SUM(G92:G93)</f>
        <v>0</v>
      </c>
      <c r="H91" s="26">
        <f>SUM(H92:H93)</f>
        <v>8236.918</v>
      </c>
      <c r="I91" s="26">
        <f>SUM(I92:I93)</f>
        <v>8216.430999999999</v>
      </c>
    </row>
    <row r="92" spans="1:9" ht="23.25" customHeight="1">
      <c r="A92" s="27" t="s">
        <v>161</v>
      </c>
      <c r="B92" s="38" t="s">
        <v>162</v>
      </c>
      <c r="C92" s="29" t="s">
        <v>272</v>
      </c>
      <c r="D92" s="29" t="s">
        <v>163</v>
      </c>
      <c r="E92" s="26">
        <f t="shared" si="4"/>
        <v>10080.756</v>
      </c>
      <c r="F92" s="30"/>
      <c r="G92" s="30"/>
      <c r="H92" s="30">
        <v>8128.531</v>
      </c>
      <c r="I92" s="30">
        <v>1952.225</v>
      </c>
    </row>
    <row r="93" spans="1:9" ht="37.5" customHeight="1">
      <c r="A93" s="27" t="s">
        <v>164</v>
      </c>
      <c r="B93" s="38" t="s">
        <v>165</v>
      </c>
      <c r="C93" s="29" t="s">
        <v>272</v>
      </c>
      <c r="D93" s="29" t="s">
        <v>166</v>
      </c>
      <c r="E93" s="26">
        <f t="shared" si="4"/>
        <v>6372.592999999999</v>
      </c>
      <c r="F93" s="26">
        <f>SUM(F94,F97,F100,F103:F106)</f>
        <v>0</v>
      </c>
      <c r="G93" s="26">
        <f>SUM(G94,G97,G100,G103:G106)</f>
        <v>0</v>
      </c>
      <c r="H93" s="26">
        <f>SUM(H94,H97,H100,H103:H106)</f>
        <v>108.387</v>
      </c>
      <c r="I93" s="26">
        <f>SUM(I94,I97,I100,I103:I106)</f>
        <v>6264.205999999999</v>
      </c>
    </row>
    <row r="94" spans="1:9" ht="49.5" customHeight="1">
      <c r="A94" s="27" t="s">
        <v>167</v>
      </c>
      <c r="B94" s="39" t="s">
        <v>168</v>
      </c>
      <c r="C94" s="29" t="s">
        <v>272</v>
      </c>
      <c r="D94" s="29" t="s">
        <v>169</v>
      </c>
      <c r="E94" s="26">
        <f t="shared" si="4"/>
        <v>18.663999999999998</v>
      </c>
      <c r="F94" s="26">
        <f>SUM(F95:F96)</f>
        <v>0</v>
      </c>
      <c r="G94" s="26">
        <f>SUM(G95:G96)</f>
        <v>0</v>
      </c>
      <c r="H94" s="26">
        <f>SUM(H95:H96)</f>
        <v>0</v>
      </c>
      <c r="I94" s="26">
        <f>SUM(I95:I96)</f>
        <v>18.663999999999998</v>
      </c>
    </row>
    <row r="95" spans="1:9" ht="23.25" customHeight="1">
      <c r="A95" s="27" t="s">
        <v>170</v>
      </c>
      <c r="B95" s="41" t="s">
        <v>171</v>
      </c>
      <c r="C95" s="29" t="s">
        <v>272</v>
      </c>
      <c r="D95" s="29" t="s">
        <v>172</v>
      </c>
      <c r="E95" s="26">
        <f t="shared" si="4"/>
        <v>5.669</v>
      </c>
      <c r="F95" s="30"/>
      <c r="G95" s="30"/>
      <c r="H95" s="30"/>
      <c r="I95" s="30">
        <v>5.669</v>
      </c>
    </row>
    <row r="96" spans="1:9" ht="23.25" customHeight="1">
      <c r="A96" s="27" t="s">
        <v>173</v>
      </c>
      <c r="B96" s="41" t="s">
        <v>174</v>
      </c>
      <c r="C96" s="29" t="s">
        <v>272</v>
      </c>
      <c r="D96" s="29" t="s">
        <v>175</v>
      </c>
      <c r="E96" s="26">
        <f t="shared" si="4"/>
        <v>12.995</v>
      </c>
      <c r="F96" s="30"/>
      <c r="G96" s="30"/>
      <c r="H96" s="30"/>
      <c r="I96" s="30">
        <v>12.995</v>
      </c>
    </row>
    <row r="97" spans="1:9" ht="48" customHeight="1">
      <c r="A97" s="27" t="s">
        <v>176</v>
      </c>
      <c r="B97" s="39" t="s">
        <v>177</v>
      </c>
      <c r="C97" s="29" t="s">
        <v>272</v>
      </c>
      <c r="D97" s="29" t="s">
        <v>178</v>
      </c>
      <c r="E97" s="26">
        <f t="shared" si="4"/>
        <v>6234.909</v>
      </c>
      <c r="F97" s="26">
        <f>SUM(F98:F99)</f>
        <v>0</v>
      </c>
      <c r="G97" s="26">
        <f>SUM(G98:G99)</f>
        <v>0</v>
      </c>
      <c r="H97" s="26">
        <f>SUM(H98:H99)</f>
        <v>0</v>
      </c>
      <c r="I97" s="26">
        <f>SUM(I98:I99)</f>
        <v>6234.909</v>
      </c>
    </row>
    <row r="98" spans="1:9" ht="23.25" customHeight="1">
      <c r="A98" s="27" t="s">
        <v>179</v>
      </c>
      <c r="B98" s="41" t="s">
        <v>171</v>
      </c>
      <c r="C98" s="29" t="s">
        <v>272</v>
      </c>
      <c r="D98" s="29" t="s">
        <v>180</v>
      </c>
      <c r="E98" s="26">
        <f t="shared" si="4"/>
        <v>4902.474</v>
      </c>
      <c r="F98" s="30"/>
      <c r="G98" s="30"/>
      <c r="H98" s="30"/>
      <c r="I98" s="30">
        <v>4902.474</v>
      </c>
    </row>
    <row r="99" spans="1:9" ht="23.25" customHeight="1">
      <c r="A99" s="27" t="s">
        <v>181</v>
      </c>
      <c r="B99" s="41" t="s">
        <v>174</v>
      </c>
      <c r="C99" s="29" t="s">
        <v>272</v>
      </c>
      <c r="D99" s="29" t="s">
        <v>182</v>
      </c>
      <c r="E99" s="26">
        <f t="shared" si="4"/>
        <v>1332.435</v>
      </c>
      <c r="F99" s="30"/>
      <c r="G99" s="30"/>
      <c r="H99" s="30"/>
      <c r="I99" s="30">
        <v>1332.435</v>
      </c>
    </row>
    <row r="100" spans="1:9" ht="35.25" customHeight="1">
      <c r="A100" s="27" t="s">
        <v>183</v>
      </c>
      <c r="B100" s="39" t="s">
        <v>184</v>
      </c>
      <c r="C100" s="29" t="s">
        <v>272</v>
      </c>
      <c r="D100" s="29" t="s">
        <v>185</v>
      </c>
      <c r="E100" s="26">
        <f t="shared" si="4"/>
        <v>0</v>
      </c>
      <c r="F100" s="26">
        <f>SUM(F101:F102)</f>
        <v>0</v>
      </c>
      <c r="G100" s="26">
        <f>SUM(G101:G102)</f>
        <v>0</v>
      </c>
      <c r="H100" s="26">
        <f>SUM(H101:H102)</f>
        <v>0</v>
      </c>
      <c r="I100" s="26">
        <f>SUM(I101:I102)</f>
        <v>0</v>
      </c>
    </row>
    <row r="101" spans="1:9" ht="23.25" customHeight="1">
      <c r="A101" s="27" t="s">
        <v>186</v>
      </c>
      <c r="B101" s="41" t="s">
        <v>171</v>
      </c>
      <c r="C101" s="29" t="s">
        <v>272</v>
      </c>
      <c r="D101" s="29" t="s">
        <v>187</v>
      </c>
      <c r="E101" s="26">
        <f t="shared" si="4"/>
        <v>0</v>
      </c>
      <c r="F101" s="30"/>
      <c r="G101" s="30"/>
      <c r="H101" s="30"/>
      <c r="I101" s="30"/>
    </row>
    <row r="102" spans="1:9" ht="23.25" customHeight="1">
      <c r="A102" s="27" t="s">
        <v>188</v>
      </c>
      <c r="B102" s="41" t="s">
        <v>174</v>
      </c>
      <c r="C102" s="29" t="s">
        <v>272</v>
      </c>
      <c r="D102" s="29" t="s">
        <v>189</v>
      </c>
      <c r="E102" s="26">
        <f t="shared" si="4"/>
        <v>0</v>
      </c>
      <c r="F102" s="30"/>
      <c r="G102" s="30"/>
      <c r="H102" s="30"/>
      <c r="I102" s="30"/>
    </row>
    <row r="103" spans="1:9" ht="39.75" customHeight="1">
      <c r="A103" s="27" t="s">
        <v>190</v>
      </c>
      <c r="B103" s="39" t="s">
        <v>191</v>
      </c>
      <c r="C103" s="29" t="s">
        <v>272</v>
      </c>
      <c r="D103" s="29" t="s">
        <v>192</v>
      </c>
      <c r="E103" s="26">
        <f t="shared" si="4"/>
        <v>0</v>
      </c>
      <c r="F103" s="30"/>
      <c r="G103" s="30"/>
      <c r="H103" s="30"/>
      <c r="I103" s="30"/>
    </row>
    <row r="104" spans="1:9" ht="23.25" customHeight="1">
      <c r="A104" s="27" t="s">
        <v>193</v>
      </c>
      <c r="B104" s="39" t="s">
        <v>194</v>
      </c>
      <c r="C104" s="29" t="s">
        <v>272</v>
      </c>
      <c r="D104" s="29" t="s">
        <v>195</v>
      </c>
      <c r="E104" s="26">
        <f t="shared" si="4"/>
        <v>0</v>
      </c>
      <c r="F104" s="30"/>
      <c r="G104" s="30"/>
      <c r="H104" s="30"/>
      <c r="I104" s="30"/>
    </row>
    <row r="105" spans="1:9" ht="64.5" customHeight="1">
      <c r="A105" s="27" t="s">
        <v>196</v>
      </c>
      <c r="B105" s="39" t="s">
        <v>197</v>
      </c>
      <c r="C105" s="29" t="s">
        <v>272</v>
      </c>
      <c r="D105" s="29" t="s">
        <v>198</v>
      </c>
      <c r="E105" s="26">
        <f t="shared" si="4"/>
        <v>0</v>
      </c>
      <c r="F105" s="30"/>
      <c r="G105" s="30"/>
      <c r="H105" s="30"/>
      <c r="I105" s="30"/>
    </row>
    <row r="106" spans="1:9" ht="50.25" customHeight="1">
      <c r="A106" s="27" t="s">
        <v>199</v>
      </c>
      <c r="B106" s="39" t="s">
        <v>200</v>
      </c>
      <c r="C106" s="29" t="s">
        <v>272</v>
      </c>
      <c r="D106" s="29" t="s">
        <v>201</v>
      </c>
      <c r="E106" s="26">
        <f t="shared" si="4"/>
        <v>119.02</v>
      </c>
      <c r="F106" s="30"/>
      <c r="G106" s="30"/>
      <c r="H106" s="30">
        <v>108.387</v>
      </c>
      <c r="I106" s="30">
        <v>10.633</v>
      </c>
    </row>
    <row r="107" spans="1:9" ht="23.25" customHeight="1">
      <c r="A107" s="27" t="s">
        <v>202</v>
      </c>
      <c r="B107" s="28" t="s">
        <v>203</v>
      </c>
      <c r="C107" s="29" t="s">
        <v>272</v>
      </c>
      <c r="D107" s="29" t="s">
        <v>204</v>
      </c>
      <c r="E107" s="26">
        <f t="shared" si="4"/>
        <v>0</v>
      </c>
      <c r="F107" s="26">
        <f>F110</f>
        <v>0</v>
      </c>
      <c r="G107" s="26">
        <f>G110</f>
        <v>0</v>
      </c>
      <c r="H107" s="26">
        <f>H110</f>
        <v>0</v>
      </c>
      <c r="I107" s="26">
        <f>I110</f>
        <v>0</v>
      </c>
    </row>
    <row r="108" spans="1:9" ht="23.25" customHeight="1">
      <c r="A108" s="27" t="s">
        <v>205</v>
      </c>
      <c r="B108" s="38" t="s">
        <v>229</v>
      </c>
      <c r="C108" s="29" t="s">
        <v>4</v>
      </c>
      <c r="D108" s="29" t="s">
        <v>206</v>
      </c>
      <c r="E108" s="26">
        <f t="shared" si="4"/>
        <v>0</v>
      </c>
      <c r="F108" s="30"/>
      <c r="G108" s="30"/>
      <c r="H108" s="30"/>
      <c r="I108" s="30"/>
    </row>
    <row r="109" spans="1:9" ht="23.25" customHeight="1">
      <c r="A109" s="27" t="s">
        <v>207</v>
      </c>
      <c r="B109" s="39" t="s">
        <v>284</v>
      </c>
      <c r="C109" s="29" t="s">
        <v>4</v>
      </c>
      <c r="D109" s="29" t="s">
        <v>208</v>
      </c>
      <c r="E109" s="26">
        <f t="shared" si="4"/>
        <v>0</v>
      </c>
      <c r="F109" s="30"/>
      <c r="G109" s="30"/>
      <c r="H109" s="30"/>
      <c r="I109" s="30"/>
    </row>
    <row r="110" spans="1:9" ht="23.25" customHeight="1">
      <c r="A110" s="27" t="s">
        <v>209</v>
      </c>
      <c r="B110" s="38" t="s">
        <v>235</v>
      </c>
      <c r="C110" s="29" t="s">
        <v>272</v>
      </c>
      <c r="D110" s="29" t="s">
        <v>210</v>
      </c>
      <c r="E110" s="26">
        <f t="shared" si="4"/>
        <v>0</v>
      </c>
      <c r="F110" s="30"/>
      <c r="G110" s="30"/>
      <c r="H110" s="30"/>
      <c r="I110" s="30"/>
    </row>
    <row r="111" spans="1:9" ht="31.5" customHeight="1">
      <c r="A111" s="23" t="s">
        <v>211</v>
      </c>
      <c r="B111" s="24" t="s">
        <v>286</v>
      </c>
      <c r="C111" s="25" t="s">
        <v>272</v>
      </c>
      <c r="D111" s="25" t="s">
        <v>212</v>
      </c>
      <c r="E111" s="26">
        <f t="shared" si="4"/>
        <v>11001.372</v>
      </c>
      <c r="F111" s="26">
        <f>SUM(F112,F113)</f>
        <v>0</v>
      </c>
      <c r="G111" s="26">
        <f>SUM(G112,G113)</f>
        <v>0</v>
      </c>
      <c r="H111" s="26">
        <f>SUM(H112,H113)</f>
        <v>11001.372</v>
      </c>
      <c r="I111" s="26">
        <f>SUM(I112,I113)</f>
        <v>0</v>
      </c>
    </row>
    <row r="112" spans="1:9" ht="23.25" customHeight="1">
      <c r="A112" s="27" t="s">
        <v>213</v>
      </c>
      <c r="B112" s="28" t="s">
        <v>145</v>
      </c>
      <c r="C112" s="29" t="s">
        <v>272</v>
      </c>
      <c r="D112" s="29" t="s">
        <v>214</v>
      </c>
      <c r="E112" s="26">
        <f t="shared" si="4"/>
        <v>11001.372</v>
      </c>
      <c r="F112" s="30"/>
      <c r="G112" s="30"/>
      <c r="H112" s="30">
        <v>11001.372</v>
      </c>
      <c r="I112" s="30"/>
    </row>
    <row r="113" spans="1:9" ht="23.25" customHeight="1">
      <c r="A113" s="27" t="s">
        <v>215</v>
      </c>
      <c r="B113" s="28" t="s">
        <v>148</v>
      </c>
      <c r="C113" s="29" t="s">
        <v>272</v>
      </c>
      <c r="D113" s="29" t="s">
        <v>216</v>
      </c>
      <c r="E113" s="26">
        <f t="shared" si="4"/>
        <v>0</v>
      </c>
      <c r="F113" s="26">
        <f>F115</f>
        <v>0</v>
      </c>
      <c r="G113" s="26">
        <f>G115</f>
        <v>0</v>
      </c>
      <c r="H113" s="26">
        <f>H115</f>
        <v>0</v>
      </c>
      <c r="I113" s="26">
        <f>I115</f>
        <v>0</v>
      </c>
    </row>
    <row r="114" spans="1:9" ht="23.25" customHeight="1">
      <c r="A114" s="27" t="s">
        <v>217</v>
      </c>
      <c r="B114" s="38" t="s">
        <v>266</v>
      </c>
      <c r="C114" s="29" t="s">
        <v>4</v>
      </c>
      <c r="D114" s="29" t="s">
        <v>218</v>
      </c>
      <c r="E114" s="26">
        <f t="shared" si="4"/>
        <v>0</v>
      </c>
      <c r="F114" s="30"/>
      <c r="G114" s="30"/>
      <c r="H114" s="30"/>
      <c r="I114" s="30"/>
    </row>
    <row r="115" spans="1:9" ht="23.25" customHeight="1">
      <c r="A115" s="27" t="s">
        <v>219</v>
      </c>
      <c r="B115" s="38" t="s">
        <v>235</v>
      </c>
      <c r="C115" s="29" t="s">
        <v>272</v>
      </c>
      <c r="D115" s="29" t="s">
        <v>220</v>
      </c>
      <c r="E115" s="26">
        <f t="shared" si="4"/>
        <v>0</v>
      </c>
      <c r="F115" s="30"/>
      <c r="G115" s="30"/>
      <c r="H115" s="30"/>
      <c r="I115" s="30"/>
    </row>
    <row r="116" spans="1:9" ht="23.25" customHeight="1">
      <c r="A116" s="18" t="s">
        <v>287</v>
      </c>
      <c r="B116" s="19"/>
      <c r="C116" s="19"/>
      <c r="D116" s="20"/>
      <c r="E116" s="21"/>
      <c r="F116" s="21"/>
      <c r="G116" s="21"/>
      <c r="H116" s="21"/>
      <c r="I116" s="22"/>
    </row>
    <row r="117" spans="1:9" ht="31.5" customHeight="1">
      <c r="A117" s="23" t="s">
        <v>221</v>
      </c>
      <c r="B117" s="24" t="s">
        <v>222</v>
      </c>
      <c r="C117" s="25" t="s">
        <v>288</v>
      </c>
      <c r="D117" s="25" t="s">
        <v>223</v>
      </c>
      <c r="E117" s="26">
        <f aca="true" t="shared" si="5" ref="E117:E137">SUM(F117:I117)</f>
        <v>670.302</v>
      </c>
      <c r="F117" s="26">
        <f>SUM(F118:F119)</f>
        <v>0</v>
      </c>
      <c r="G117" s="26">
        <f>SUM(G118:G119)</f>
        <v>0</v>
      </c>
      <c r="H117" s="26">
        <f>SUM(H118:H119)</f>
        <v>132.832</v>
      </c>
      <c r="I117" s="26">
        <f>SUM(I118:I119)</f>
        <v>537.47</v>
      </c>
    </row>
    <row r="118" spans="1:9" ht="23.25" customHeight="1">
      <c r="A118" s="27" t="s">
        <v>224</v>
      </c>
      <c r="B118" s="28" t="s">
        <v>145</v>
      </c>
      <c r="C118" s="29" t="s">
        <v>288</v>
      </c>
      <c r="D118" s="29" t="s">
        <v>225</v>
      </c>
      <c r="E118" s="26">
        <f t="shared" si="5"/>
        <v>138.532</v>
      </c>
      <c r="F118" s="30"/>
      <c r="G118" s="30"/>
      <c r="H118" s="30"/>
      <c r="I118" s="30">
        <v>138.532</v>
      </c>
    </row>
    <row r="119" spans="1:9" ht="23.25" customHeight="1">
      <c r="A119" s="27" t="s">
        <v>226</v>
      </c>
      <c r="B119" s="28" t="s">
        <v>148</v>
      </c>
      <c r="C119" s="29" t="s">
        <v>288</v>
      </c>
      <c r="D119" s="29" t="s">
        <v>227</v>
      </c>
      <c r="E119" s="26">
        <f t="shared" si="5"/>
        <v>531.77</v>
      </c>
      <c r="F119" s="26">
        <f>SUM(F120,F122)</f>
        <v>0</v>
      </c>
      <c r="G119" s="26">
        <f>SUM(G120,G122)</f>
        <v>0</v>
      </c>
      <c r="H119" s="26">
        <f>SUM(H120,H122)</f>
        <v>132.832</v>
      </c>
      <c r="I119" s="26">
        <f>SUM(I120,I122)</f>
        <v>398.938</v>
      </c>
    </row>
    <row r="120" spans="1:9" ht="23.25" customHeight="1">
      <c r="A120" s="27" t="s">
        <v>228</v>
      </c>
      <c r="B120" s="38" t="s">
        <v>229</v>
      </c>
      <c r="C120" s="29" t="s">
        <v>288</v>
      </c>
      <c r="D120" s="29" t="s">
        <v>230</v>
      </c>
      <c r="E120" s="26">
        <f t="shared" si="5"/>
        <v>400.66900000000004</v>
      </c>
      <c r="F120" s="30"/>
      <c r="G120" s="30"/>
      <c r="H120" s="30">
        <v>100.802</v>
      </c>
      <c r="I120" s="30">
        <v>299.867</v>
      </c>
    </row>
    <row r="121" spans="1:9" ht="23.25" customHeight="1">
      <c r="A121" s="27" t="s">
        <v>231</v>
      </c>
      <c r="B121" s="39" t="s">
        <v>232</v>
      </c>
      <c r="C121" s="29" t="s">
        <v>288</v>
      </c>
      <c r="D121" s="29" t="s">
        <v>233</v>
      </c>
      <c r="E121" s="26">
        <f t="shared" si="5"/>
        <v>0</v>
      </c>
      <c r="F121" s="30"/>
      <c r="G121" s="30"/>
      <c r="H121" s="30"/>
      <c r="I121" s="30"/>
    </row>
    <row r="122" spans="1:9" ht="23.25" customHeight="1">
      <c r="A122" s="27" t="s">
        <v>234</v>
      </c>
      <c r="B122" s="38" t="s">
        <v>235</v>
      </c>
      <c r="C122" s="29" t="s">
        <v>288</v>
      </c>
      <c r="D122" s="29" t="s">
        <v>236</v>
      </c>
      <c r="E122" s="26">
        <f t="shared" si="5"/>
        <v>131.101</v>
      </c>
      <c r="F122" s="30"/>
      <c r="G122" s="30"/>
      <c r="H122" s="30">
        <v>32.03</v>
      </c>
      <c r="I122" s="30">
        <v>99.071</v>
      </c>
    </row>
    <row r="123" spans="1:9" ht="23.25" customHeight="1">
      <c r="A123" s="23" t="s">
        <v>13</v>
      </c>
      <c r="B123" s="24" t="s">
        <v>237</v>
      </c>
      <c r="C123" s="25" t="s">
        <v>288</v>
      </c>
      <c r="D123" s="25" t="s">
        <v>238</v>
      </c>
      <c r="E123" s="26">
        <f t="shared" si="5"/>
        <v>47718.617</v>
      </c>
      <c r="F123" s="26">
        <f>SUM(F124,F129)</f>
        <v>0</v>
      </c>
      <c r="G123" s="26">
        <f>SUM(G124,G129)</f>
        <v>0</v>
      </c>
      <c r="H123" s="26">
        <f>SUM(H124,H129)</f>
        <v>26536.281</v>
      </c>
      <c r="I123" s="26">
        <f>SUM(I124,I129)</f>
        <v>21182.336</v>
      </c>
    </row>
    <row r="124" spans="1:9" ht="23.25" customHeight="1">
      <c r="A124" s="27" t="s">
        <v>239</v>
      </c>
      <c r="B124" s="28" t="s">
        <v>145</v>
      </c>
      <c r="C124" s="29" t="s">
        <v>288</v>
      </c>
      <c r="D124" s="29" t="s">
        <v>240</v>
      </c>
      <c r="E124" s="26">
        <f t="shared" si="5"/>
        <v>47718.617</v>
      </c>
      <c r="F124" s="26">
        <f>SUM(F125:F126)</f>
        <v>0</v>
      </c>
      <c r="G124" s="26">
        <f>SUM(G125:G126)</f>
        <v>0</v>
      </c>
      <c r="H124" s="26">
        <f>SUM(H125:H126)</f>
        <v>26536.281</v>
      </c>
      <c r="I124" s="26">
        <f>SUM(I125:I126)</f>
        <v>21182.336</v>
      </c>
    </row>
    <row r="125" spans="1:9" ht="23.25" customHeight="1">
      <c r="A125" s="27" t="s">
        <v>241</v>
      </c>
      <c r="B125" s="38" t="s">
        <v>162</v>
      </c>
      <c r="C125" s="29" t="s">
        <v>288</v>
      </c>
      <c r="D125" s="29" t="s">
        <v>242</v>
      </c>
      <c r="E125" s="26">
        <f t="shared" si="5"/>
        <v>39122.206</v>
      </c>
      <c r="F125" s="30"/>
      <c r="G125" s="30"/>
      <c r="H125" s="30">
        <v>26536.281</v>
      </c>
      <c r="I125" s="30">
        <v>12585.925</v>
      </c>
    </row>
    <row r="126" spans="1:9" ht="28.5" customHeight="1">
      <c r="A126" s="27" t="s">
        <v>243</v>
      </c>
      <c r="B126" s="38" t="s">
        <v>165</v>
      </c>
      <c r="C126" s="29" t="s">
        <v>288</v>
      </c>
      <c r="D126" s="29" t="s">
        <v>244</v>
      </c>
      <c r="E126" s="26">
        <f t="shared" si="5"/>
        <v>8596.411</v>
      </c>
      <c r="F126" s="26">
        <f>SUM(F127:F128)</f>
        <v>0</v>
      </c>
      <c r="G126" s="26">
        <f>SUM(G127:G128)</f>
        <v>0</v>
      </c>
      <c r="H126" s="26">
        <f>SUM(H127:H128)</f>
        <v>0</v>
      </c>
      <c r="I126" s="26">
        <f>SUM(I127:I128)</f>
        <v>8596.411</v>
      </c>
    </row>
    <row r="127" spans="1:9" ht="23.25" customHeight="1">
      <c r="A127" s="27" t="s">
        <v>245</v>
      </c>
      <c r="B127" s="39" t="s">
        <v>171</v>
      </c>
      <c r="C127" s="29" t="s">
        <v>288</v>
      </c>
      <c r="D127" s="29" t="s">
        <v>246</v>
      </c>
      <c r="E127" s="26">
        <f t="shared" si="5"/>
        <v>4915.239</v>
      </c>
      <c r="F127" s="30"/>
      <c r="G127" s="30"/>
      <c r="H127" s="30"/>
      <c r="I127" s="30">
        <v>4915.239</v>
      </c>
    </row>
    <row r="128" spans="1:9" ht="23.25" customHeight="1">
      <c r="A128" s="27" t="s">
        <v>247</v>
      </c>
      <c r="B128" s="39" t="s">
        <v>248</v>
      </c>
      <c r="C128" s="29" t="s">
        <v>288</v>
      </c>
      <c r="D128" s="29" t="s">
        <v>249</v>
      </c>
      <c r="E128" s="26">
        <f t="shared" si="5"/>
        <v>3681.172</v>
      </c>
      <c r="F128" s="30"/>
      <c r="G128" s="30"/>
      <c r="H128" s="30"/>
      <c r="I128" s="30">
        <v>3681.172</v>
      </c>
    </row>
    <row r="129" spans="1:9" ht="23.25" customHeight="1">
      <c r="A129" s="27" t="s">
        <v>250</v>
      </c>
      <c r="B129" s="28" t="s">
        <v>203</v>
      </c>
      <c r="C129" s="29" t="s">
        <v>288</v>
      </c>
      <c r="D129" s="29" t="s">
        <v>251</v>
      </c>
      <c r="E129" s="26">
        <f t="shared" si="5"/>
        <v>0</v>
      </c>
      <c r="F129" s="26">
        <f>SUM(F130,F132)</f>
        <v>0</v>
      </c>
      <c r="G129" s="26">
        <f>SUM(G130,G132)</f>
        <v>0</v>
      </c>
      <c r="H129" s="26">
        <f>SUM(H130,H132)</f>
        <v>0</v>
      </c>
      <c r="I129" s="26">
        <f>SUM(I130,I132)</f>
        <v>0</v>
      </c>
    </row>
    <row r="130" spans="1:9" ht="23.25" customHeight="1">
      <c r="A130" s="27" t="s">
        <v>252</v>
      </c>
      <c r="B130" s="38" t="s">
        <v>229</v>
      </c>
      <c r="C130" s="29" t="s">
        <v>288</v>
      </c>
      <c r="D130" s="29" t="s">
        <v>253</v>
      </c>
      <c r="E130" s="26">
        <f t="shared" si="5"/>
        <v>0</v>
      </c>
      <c r="F130" s="30"/>
      <c r="G130" s="30"/>
      <c r="H130" s="30"/>
      <c r="I130" s="30"/>
    </row>
    <row r="131" spans="1:9" ht="23.25" customHeight="1">
      <c r="A131" s="27" t="s">
        <v>254</v>
      </c>
      <c r="B131" s="39" t="s">
        <v>232</v>
      </c>
      <c r="C131" s="29" t="s">
        <v>288</v>
      </c>
      <c r="D131" s="29" t="s">
        <v>255</v>
      </c>
      <c r="E131" s="26">
        <f t="shared" si="5"/>
        <v>0</v>
      </c>
      <c r="F131" s="30"/>
      <c r="G131" s="30"/>
      <c r="H131" s="30"/>
      <c r="I131" s="30"/>
    </row>
    <row r="132" spans="1:9" ht="23.25" customHeight="1">
      <c r="A132" s="27" t="s">
        <v>256</v>
      </c>
      <c r="B132" s="38" t="s">
        <v>235</v>
      </c>
      <c r="C132" s="29" t="s">
        <v>288</v>
      </c>
      <c r="D132" s="29" t="s">
        <v>257</v>
      </c>
      <c r="E132" s="26">
        <f t="shared" si="5"/>
        <v>0</v>
      </c>
      <c r="F132" s="30"/>
      <c r="G132" s="30"/>
      <c r="H132" s="30"/>
      <c r="I132" s="30"/>
    </row>
    <row r="133" spans="1:9" ht="31.5" customHeight="1">
      <c r="A133" s="23" t="s">
        <v>258</v>
      </c>
      <c r="B133" s="24" t="s">
        <v>259</v>
      </c>
      <c r="C133" s="25" t="s">
        <v>288</v>
      </c>
      <c r="D133" s="25" t="s">
        <v>260</v>
      </c>
      <c r="E133" s="26">
        <f t="shared" si="5"/>
        <v>23251.665</v>
      </c>
      <c r="F133" s="26">
        <f>SUM(F134:F135)</f>
        <v>17892.983</v>
      </c>
      <c r="G133" s="26">
        <f>SUM(G134:G135)</f>
        <v>0</v>
      </c>
      <c r="H133" s="26">
        <f>SUM(H134:H135)</f>
        <v>5358.682</v>
      </c>
      <c r="I133" s="26">
        <f>SUM(I134:I135)</f>
        <v>0</v>
      </c>
    </row>
    <row r="134" spans="1:9" ht="23.25" customHeight="1">
      <c r="A134" s="27" t="s">
        <v>261</v>
      </c>
      <c r="B134" s="28" t="s">
        <v>145</v>
      </c>
      <c r="C134" s="29" t="s">
        <v>288</v>
      </c>
      <c r="D134" s="29" t="s">
        <v>262</v>
      </c>
      <c r="E134" s="26">
        <f t="shared" si="5"/>
        <v>5358.682</v>
      </c>
      <c r="F134" s="30"/>
      <c r="G134" s="30"/>
      <c r="H134" s="30">
        <v>5358.682</v>
      </c>
      <c r="I134" s="30"/>
    </row>
    <row r="135" spans="1:9" ht="23.25" customHeight="1">
      <c r="A135" s="27" t="s">
        <v>263</v>
      </c>
      <c r="B135" s="28" t="s">
        <v>148</v>
      </c>
      <c r="C135" s="29" t="s">
        <v>288</v>
      </c>
      <c r="D135" s="29" t="s">
        <v>264</v>
      </c>
      <c r="E135" s="26">
        <f t="shared" si="5"/>
        <v>17892.983</v>
      </c>
      <c r="F135" s="26">
        <f>SUM(F136:F137)</f>
        <v>17892.983</v>
      </c>
      <c r="G135" s="26">
        <f>SUM(G136:G137)</f>
        <v>0</v>
      </c>
      <c r="H135" s="26">
        <f>SUM(H136:H137)</f>
        <v>0</v>
      </c>
      <c r="I135" s="26">
        <f>SUM(I136:I137)</f>
        <v>0</v>
      </c>
    </row>
    <row r="136" spans="1:9" ht="23.25" customHeight="1">
      <c r="A136" s="27" t="s">
        <v>265</v>
      </c>
      <c r="B136" s="38" t="s">
        <v>266</v>
      </c>
      <c r="C136" s="29" t="s">
        <v>288</v>
      </c>
      <c r="D136" s="29" t="s">
        <v>267</v>
      </c>
      <c r="E136" s="26">
        <f t="shared" si="5"/>
        <v>14589.32</v>
      </c>
      <c r="F136" s="30">
        <v>14589.32</v>
      </c>
      <c r="G136" s="30"/>
      <c r="H136" s="30"/>
      <c r="I136" s="30"/>
    </row>
    <row r="137" spans="1:9" ht="23.25" customHeight="1">
      <c r="A137" s="27" t="s">
        <v>268</v>
      </c>
      <c r="B137" s="38" t="s">
        <v>235</v>
      </c>
      <c r="C137" s="29" t="s">
        <v>288</v>
      </c>
      <c r="D137" s="29" t="s">
        <v>269</v>
      </c>
      <c r="E137" s="26">
        <f t="shared" si="5"/>
        <v>3303.663</v>
      </c>
      <c r="F137" s="30">
        <v>3303.663</v>
      </c>
      <c r="G137" s="30"/>
      <c r="H137" s="30"/>
      <c r="I137" s="30"/>
    </row>
  </sheetData>
  <sheetProtection/>
  <mergeCells count="7">
    <mergeCell ref="A1:I1"/>
    <mergeCell ref="A5:C5"/>
    <mergeCell ref="A42:C42"/>
    <mergeCell ref="A79:C79"/>
    <mergeCell ref="A83:C83"/>
    <mergeCell ref="A116:C116"/>
    <mergeCell ref="B2:H2"/>
  </mergeCells>
  <dataValidations count="2">
    <dataValidation allowBlank="1" showInputMessage="1" promptTitle="Ввод" prompt="Для выбора организации необходимо два раза нажать левую клавишу мыши!" sqref="B68 B31"/>
    <dataValidation type="decimal" allowBlank="1" showErrorMessage="1" errorTitle="Ошибка" error="Допускается ввод только действительных чисел!" sqref="D84:H115 D80:H82 D43:H46 D51:H52 D70:H78 D33:H41 D117:H137 D48:H49 D54:H68 D17:H31 D11:H12 D14:H15 D6:H9">
      <formula1>-999999999999999000000000</formula1>
      <formula2>9.99999999999999E+23</formula2>
    </dataValidation>
  </dataValidations>
  <printOptions horizontalCentered="1"/>
  <pageMargins left="0.2755905511811024" right="0.1968503937007874" top="0.15748031496062992" bottom="0.236220472440944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АлёнаС</cp:lastModifiedBy>
  <cp:lastPrinted>2017-01-17T07:55:27Z</cp:lastPrinted>
  <dcterms:created xsi:type="dcterms:W3CDTF">2006-02-14T09:13:21Z</dcterms:created>
  <dcterms:modified xsi:type="dcterms:W3CDTF">2024-01-30T08:36:14Z</dcterms:modified>
  <cp:category/>
  <cp:version/>
  <cp:contentType/>
  <cp:contentStatus/>
</cp:coreProperties>
</file>